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F:\HIRAK\2020\Office\ICMAI\Share with ICMAI_Class Assignments\"/>
    </mc:Choice>
  </mc:AlternateContent>
  <xr:revisionPtr revIDLastSave="0" documentId="8_{C7D351C4-65D0-4658-9E79-D404381FC41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Tab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M21" i="1"/>
  <c r="O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N2" i="1"/>
  <c r="N3" i="1"/>
  <c r="N4" i="1"/>
  <c r="N5" i="1"/>
  <c r="N6" i="1"/>
  <c r="P6" i="1" s="1"/>
  <c r="N7" i="1"/>
  <c r="N8" i="1"/>
  <c r="N9" i="1"/>
  <c r="N10" i="1"/>
  <c r="N11" i="1"/>
  <c r="N12" i="1"/>
  <c r="N13" i="1"/>
  <c r="N14" i="1"/>
  <c r="P14" i="1" s="1"/>
  <c r="N15" i="1"/>
  <c r="N16" i="1"/>
  <c r="N17" i="1"/>
  <c r="N18" i="1"/>
  <c r="N19" i="1"/>
  <c r="N20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F2" i="1"/>
  <c r="E2" i="1"/>
  <c r="P20" i="1" l="1"/>
  <c r="P12" i="1"/>
  <c r="P8" i="1"/>
  <c r="P4" i="1"/>
  <c r="P13" i="1"/>
  <c r="P16" i="1"/>
  <c r="P19" i="1"/>
  <c r="P11" i="1"/>
  <c r="P3" i="1"/>
  <c r="N21" i="1"/>
  <c r="O21" i="1"/>
  <c r="P17" i="1"/>
  <c r="P9" i="1"/>
  <c r="P5" i="1"/>
  <c r="P15" i="1"/>
  <c r="P7" i="1"/>
  <c r="P18" i="1"/>
  <c r="P10" i="1"/>
  <c r="P2" i="1"/>
  <c r="P2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B632F42-E57B-4350-8733-0B9193073466}" keepAlive="1" name="Query - BOB2NDAPITEST09141600199972_combinedbs_BST" description="Connection to the 'BOB2NDAPITEST09141600199972_combinedbs_BST' query in the workbook." type="5" refreshedVersion="6" background="1">
    <dbPr connection="Provider=Microsoft.Mashup.OleDb.1;Data Source=$Workbook$;Location=BOB2NDAPITEST09141600199972_combinedbs_BST;Extended Properties=&quot;&quot;" command="SELECT * FROM [BOB2NDAPITEST09141600199972_combinedbs_BST]"/>
  </connection>
  <connection id="2" xr16:uid="{B60C0EE0-0F42-4411-9F7B-93B3A13E24EA}" keepAlive="1" name="Query - SqlServer" description="Connection to the 'SqlServer' query in the workbook." type="5" refreshedVersion="6" background="1" saveData="1">
    <dbPr connection="Provider=Microsoft.Mashup.OleDb.1;Data Source=$Workbook$;Location=SqlServer;Extended Properties=&quot;&quot;" command="SELECT * FROM [SqlServer]"/>
  </connection>
</connections>
</file>

<file path=xl/sharedStrings.xml><?xml version="1.0" encoding="utf-8"?>
<sst xmlns="http://schemas.openxmlformats.org/spreadsheetml/2006/main" count="20" uniqueCount="14">
  <si>
    <t>Month</t>
  </si>
  <si>
    <t>Units Sold</t>
  </si>
  <si>
    <t>Price / Unit</t>
  </si>
  <si>
    <t>Discount</t>
  </si>
  <si>
    <t>Gross Revenue</t>
  </si>
  <si>
    <t>Net Revenue</t>
  </si>
  <si>
    <t>Discount2</t>
  </si>
  <si>
    <t>Copy this part</t>
  </si>
  <si>
    <t>Show filter</t>
  </si>
  <si>
    <t>Show slicer</t>
  </si>
  <si>
    <t>show totals</t>
  </si>
  <si>
    <t>Show resize</t>
  </si>
  <si>
    <t>Show convert to range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</si>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</sst>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09]mmmm\-yy;@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9" fontId="0" fillId="0" borderId="0" xfId="0" applyNumberFormat="1"/>
    <xf numFmtId="0" fontId="0" fillId="2" borderId="0" xfId="0" applyFill="1"/>
    <xf numFmtId="164" fontId="0" fillId="2" borderId="0" xfId="0" applyNumberFormat="1" applyFill="1"/>
    <xf numFmtId="9" fontId="0" fillId="2" borderId="0" xfId="0" applyNumberFormat="1" applyFill="1"/>
    <xf numFmtId="0" fontId="0" fillId="2" borderId="0" xfId="0" applyFill="1" applyAlignment="1"/>
  </cellXfs>
  <cellStyles count="1">
    <cellStyle name="Normal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13" formatCode="0%"/>
    </dxf>
    <dxf>
      <numFmt numFmtId="13" formatCode="0%"/>
    </dxf>
    <dxf>
      <numFmt numFmtId="164" formatCode="[$-409]mmmm\-yy;@"/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EE1D4956-47CA-4E99-AB58-AF1C6234B1D9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9BFF2D-58F2-427F-9FB5-92022BD9AB06}" name="Table1" displayName="Table1" ref="J1:P21" totalsRowCount="1">
  <autoFilter ref="J1:P20" xr:uid="{CAB2F269-DFFD-404D-92F5-E3991CB2C312}"/>
  <tableColumns count="7">
    <tableColumn id="1" xr3:uid="{2817BA69-CD97-4B53-B6AE-DB39BE9FB112}" name="Month" totalsRowLabel="Total" dataDxfId="5"/>
    <tableColumn id="2" xr3:uid="{6E9FAEFB-3500-4397-BB24-A463A3F835C2}" name="Units Sold" totalsRowFunction="stdDev"/>
    <tableColumn id="3" xr3:uid="{5655E8D7-C7C0-4B80-A713-CB08910CA161}" name="Price / Unit"/>
    <tableColumn id="4" xr3:uid="{A1BF8C62-DCAA-47F6-B087-22A8A6831657}" name="Discount" totalsRowFunction="average" dataDxfId="4" totalsRowDxfId="3"/>
    <tableColumn id="5" xr3:uid="{CA3742F4-AA86-41AA-9EEA-6BC5C8C1E245}" name="Gross Revenue" totalsRowFunction="sum" dataDxfId="2">
      <calculatedColumnFormula>Table1[[#This Row],[Units Sold]]*Table1[[#This Row],[Price / Unit]]</calculatedColumnFormula>
    </tableColumn>
    <tableColumn id="6" xr3:uid="{A24DD19A-CEE2-4E53-9086-0910F52915F0}" name="Net Revenue" totalsRowFunction="sum" dataDxfId="1">
      <calculatedColumnFormula>Table1[[#This Row],[Units Sold]]*Table1[[#This Row],[Price / Unit]]*(1-Table1[[#This Row],[Discount]])</calculatedColumnFormula>
    </tableColumn>
    <tableColumn id="7" xr3:uid="{EF9DF1E5-5B43-4C69-8715-14B0726F6C5C}" name="Discount2" totalsRowFunction="sum" dataDxfId="0">
      <calculatedColumnFormula>Table1[[#This Row],[Gross Revenue]]-Table1[[#This Row],[Net Revenue]]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workbookViewId="0">
      <selection activeCell="F9" sqref="F9"/>
    </sheetView>
  </sheetViews>
  <sheetFormatPr defaultRowHeight="15" x14ac:dyDescent="0.25"/>
  <cols>
    <col min="1" max="1" width="13.7109375" bestFit="1" customWidth="1"/>
    <col min="2" max="2" width="9.85546875" bestFit="1" customWidth="1"/>
    <col min="3" max="3" width="10.85546875" bestFit="1" customWidth="1"/>
    <col min="5" max="5" width="14.28515625" bestFit="1" customWidth="1"/>
    <col min="6" max="6" width="12.5703125" bestFit="1" customWidth="1"/>
    <col min="10" max="10" width="13.7109375" bestFit="1" customWidth="1"/>
    <col min="11" max="11" width="12.140625" customWidth="1"/>
    <col min="12" max="12" width="13.140625" customWidth="1"/>
    <col min="13" max="13" width="10.85546875" customWidth="1"/>
    <col min="14" max="14" width="16.42578125" customWidth="1"/>
    <col min="15" max="15" width="14.7109375" customWidth="1"/>
    <col min="19" max="19" width="11.140625" bestFit="1" customWidth="1"/>
  </cols>
  <sheetData>
    <row r="1" spans="1:19" x14ac:dyDescent="0.25">
      <c r="A1" s="3" t="s">
        <v>0</v>
      </c>
      <c r="B1" s="3" t="s">
        <v>1</v>
      </c>
      <c r="C1" s="3" t="s">
        <v>2</v>
      </c>
      <c r="D1" s="3" t="s">
        <v>3</v>
      </c>
      <c r="E1" t="s">
        <v>4</v>
      </c>
      <c r="F1" t="s">
        <v>5</v>
      </c>
      <c r="J1" t="s">
        <v>0</v>
      </c>
      <c r="K1" t="s">
        <v>1</v>
      </c>
      <c r="L1" t="s">
        <v>2</v>
      </c>
      <c r="M1" t="s">
        <v>3</v>
      </c>
      <c r="N1" t="s">
        <v>4</v>
      </c>
      <c r="O1" t="s">
        <v>5</v>
      </c>
      <c r="P1" t="s">
        <v>6</v>
      </c>
    </row>
    <row r="2" spans="1:19" x14ac:dyDescent="0.25">
      <c r="A2" s="4">
        <v>43485</v>
      </c>
      <c r="B2" s="3">
        <v>25000</v>
      </c>
      <c r="C2" s="3">
        <v>15</v>
      </c>
      <c r="D2" s="5">
        <v>0.03</v>
      </c>
      <c r="E2">
        <f>B2*C2</f>
        <v>375000</v>
      </c>
      <c r="F2">
        <f>B2*C2*(1-D2)</f>
        <v>363750</v>
      </c>
      <c r="J2" s="1">
        <v>43485</v>
      </c>
      <c r="K2">
        <v>22279</v>
      </c>
      <c r="L2">
        <v>15</v>
      </c>
      <c r="M2" s="2">
        <v>0.03</v>
      </c>
      <c r="N2">
        <f>Table1[[#This Row],[Units Sold]]*Table1[[#This Row],[Price / Unit]]</f>
        <v>334185</v>
      </c>
      <c r="O2">
        <f>Table1[[#This Row],[Units Sold]]*Table1[[#This Row],[Price / Unit]]*(1-Table1[[#This Row],[Discount]])</f>
        <v>324159.45</v>
      </c>
      <c r="P2">
        <f>Table1[[#This Row],[Gross Revenue]]-Table1[[#This Row],[Net Revenue]]</f>
        <v>10025.549999999988</v>
      </c>
    </row>
    <row r="3" spans="1:19" x14ac:dyDescent="0.25">
      <c r="A3" s="4">
        <v>43517</v>
      </c>
      <c r="B3" s="3">
        <v>21187</v>
      </c>
      <c r="C3" s="3">
        <v>11</v>
      </c>
      <c r="D3" s="5">
        <v>0.06</v>
      </c>
      <c r="E3">
        <f t="shared" ref="E3:E20" si="0">B3*C3</f>
        <v>233057</v>
      </c>
      <c r="F3">
        <f t="shared" ref="F3:F20" si="1">B3*C3*(1-D3)</f>
        <v>219073.58</v>
      </c>
      <c r="J3" s="1">
        <v>43517</v>
      </c>
      <c r="K3">
        <v>21187</v>
      </c>
      <c r="L3">
        <v>11</v>
      </c>
      <c r="M3" s="2">
        <v>0.06</v>
      </c>
      <c r="N3">
        <f>Table1[[#This Row],[Units Sold]]*Table1[[#This Row],[Price / Unit]]</f>
        <v>233057</v>
      </c>
      <c r="O3">
        <f>Table1[[#This Row],[Units Sold]]*Table1[[#This Row],[Price / Unit]]*(1-Table1[[#This Row],[Discount]])</f>
        <v>219073.58</v>
      </c>
      <c r="P3">
        <f>Table1[[#This Row],[Gross Revenue]]-Table1[[#This Row],[Net Revenue]]</f>
        <v>13983.420000000013</v>
      </c>
      <c r="S3" t="s">
        <v>8</v>
      </c>
    </row>
    <row r="4" spans="1:19" x14ac:dyDescent="0.25">
      <c r="A4" s="4">
        <v>43549</v>
      </c>
      <c r="B4" s="3">
        <v>22725</v>
      </c>
      <c r="C4" s="3">
        <v>12</v>
      </c>
      <c r="D4" s="5">
        <v>0.04</v>
      </c>
      <c r="E4">
        <f t="shared" si="0"/>
        <v>272700</v>
      </c>
      <c r="F4">
        <f t="shared" si="1"/>
        <v>261792</v>
      </c>
      <c r="J4" s="1">
        <v>43549</v>
      </c>
      <c r="K4">
        <v>22725</v>
      </c>
      <c r="L4">
        <v>12</v>
      </c>
      <c r="M4" s="2">
        <v>0.04</v>
      </c>
      <c r="N4">
        <f>Table1[[#This Row],[Units Sold]]*Table1[[#This Row],[Price / Unit]]</f>
        <v>272700</v>
      </c>
      <c r="O4">
        <f>Table1[[#This Row],[Units Sold]]*Table1[[#This Row],[Price / Unit]]*(1-Table1[[#This Row],[Discount]])</f>
        <v>261792</v>
      </c>
      <c r="P4">
        <f>Table1[[#This Row],[Gross Revenue]]-Table1[[#This Row],[Net Revenue]]</f>
        <v>10908</v>
      </c>
      <c r="S4" t="s">
        <v>9</v>
      </c>
    </row>
    <row r="5" spans="1:19" x14ac:dyDescent="0.25">
      <c r="A5" s="4">
        <v>43581</v>
      </c>
      <c r="B5" s="3">
        <v>20813</v>
      </c>
      <c r="C5" s="3">
        <v>15</v>
      </c>
      <c r="D5" s="5">
        <v>0.06</v>
      </c>
      <c r="E5">
        <f t="shared" si="0"/>
        <v>312195</v>
      </c>
      <c r="F5">
        <f t="shared" si="1"/>
        <v>293463.3</v>
      </c>
      <c r="J5" s="1">
        <v>43581</v>
      </c>
      <c r="K5">
        <v>20813</v>
      </c>
      <c r="L5">
        <v>15</v>
      </c>
      <c r="M5" s="2">
        <v>0.06</v>
      </c>
      <c r="N5">
        <f>Table1[[#This Row],[Units Sold]]*Table1[[#This Row],[Price / Unit]]</f>
        <v>312195</v>
      </c>
      <c r="O5">
        <f>Table1[[#This Row],[Units Sold]]*Table1[[#This Row],[Price / Unit]]*(1-Table1[[#This Row],[Discount]])</f>
        <v>293463.3</v>
      </c>
      <c r="P5">
        <f>Table1[[#This Row],[Gross Revenue]]-Table1[[#This Row],[Net Revenue]]</f>
        <v>18731.700000000012</v>
      </c>
      <c r="S5" t="s">
        <v>10</v>
      </c>
    </row>
    <row r="6" spans="1:19" x14ac:dyDescent="0.25">
      <c r="A6" s="4">
        <v>43613</v>
      </c>
      <c r="B6" s="3">
        <v>20676</v>
      </c>
      <c r="C6" s="3">
        <v>15</v>
      </c>
      <c r="D6" s="5">
        <v>0.03</v>
      </c>
      <c r="E6">
        <f t="shared" si="0"/>
        <v>310140</v>
      </c>
      <c r="F6">
        <f t="shared" si="1"/>
        <v>300835.8</v>
      </c>
      <c r="J6" s="1">
        <v>43613</v>
      </c>
      <c r="K6">
        <v>20676</v>
      </c>
      <c r="L6">
        <v>15</v>
      </c>
      <c r="M6" s="2">
        <v>0.03</v>
      </c>
      <c r="N6">
        <f>Table1[[#This Row],[Units Sold]]*Table1[[#This Row],[Price / Unit]]</f>
        <v>310140</v>
      </c>
      <c r="O6">
        <f>Table1[[#This Row],[Units Sold]]*Table1[[#This Row],[Price / Unit]]*(1-Table1[[#This Row],[Discount]])</f>
        <v>300835.8</v>
      </c>
      <c r="P6">
        <f>Table1[[#This Row],[Gross Revenue]]-Table1[[#This Row],[Net Revenue]]</f>
        <v>9304.2000000000116</v>
      </c>
    </row>
    <row r="7" spans="1:19" x14ac:dyDescent="0.25">
      <c r="A7" s="4">
        <v>43645</v>
      </c>
      <c r="B7" s="3">
        <v>21698</v>
      </c>
      <c r="C7" s="3">
        <v>15</v>
      </c>
      <c r="D7" s="5">
        <v>0.03</v>
      </c>
      <c r="E7">
        <f t="shared" si="0"/>
        <v>325470</v>
      </c>
      <c r="F7">
        <f t="shared" si="1"/>
        <v>315705.89999999997</v>
      </c>
      <c r="J7" s="1">
        <v>43645</v>
      </c>
      <c r="K7">
        <v>21698</v>
      </c>
      <c r="L7">
        <v>15</v>
      </c>
      <c r="M7" s="2">
        <v>0.03</v>
      </c>
      <c r="N7">
        <f>Table1[[#This Row],[Units Sold]]*Table1[[#This Row],[Price / Unit]]</f>
        <v>325470</v>
      </c>
      <c r="O7">
        <f>Table1[[#This Row],[Units Sold]]*Table1[[#This Row],[Price / Unit]]*(1-Table1[[#This Row],[Discount]])</f>
        <v>315705.89999999997</v>
      </c>
      <c r="P7">
        <f>Table1[[#This Row],[Gross Revenue]]-Table1[[#This Row],[Net Revenue]]</f>
        <v>9764.1000000000349</v>
      </c>
    </row>
    <row r="8" spans="1:19" x14ac:dyDescent="0.25">
      <c r="A8" s="4">
        <v>43677</v>
      </c>
      <c r="B8" s="3">
        <v>21093</v>
      </c>
      <c r="C8" s="3">
        <v>10</v>
      </c>
      <c r="D8" s="5">
        <v>0.04</v>
      </c>
      <c r="E8">
        <f t="shared" si="0"/>
        <v>210930</v>
      </c>
      <c r="F8">
        <f t="shared" si="1"/>
        <v>202492.79999999999</v>
      </c>
      <c r="J8" s="1">
        <v>43677</v>
      </c>
      <c r="K8">
        <v>21093</v>
      </c>
      <c r="L8">
        <v>10</v>
      </c>
      <c r="M8" s="2">
        <v>0.04</v>
      </c>
      <c r="N8">
        <f>Table1[[#This Row],[Units Sold]]*Table1[[#This Row],[Price / Unit]]</f>
        <v>210930</v>
      </c>
      <c r="O8">
        <f>Table1[[#This Row],[Units Sold]]*Table1[[#This Row],[Price / Unit]]*(1-Table1[[#This Row],[Discount]])</f>
        <v>202492.79999999999</v>
      </c>
      <c r="P8">
        <f>Table1[[#This Row],[Gross Revenue]]-Table1[[#This Row],[Net Revenue]]</f>
        <v>8437.2000000000116</v>
      </c>
      <c r="S8" t="s">
        <v>11</v>
      </c>
    </row>
    <row r="9" spans="1:19" x14ac:dyDescent="0.25">
      <c r="A9" s="4">
        <v>43709</v>
      </c>
      <c r="B9" s="3">
        <v>24047</v>
      </c>
      <c r="C9" s="3">
        <v>18</v>
      </c>
      <c r="D9" s="5">
        <v>0.04</v>
      </c>
      <c r="E9">
        <f t="shared" si="0"/>
        <v>432846</v>
      </c>
      <c r="F9">
        <f t="shared" si="1"/>
        <v>415532.16</v>
      </c>
      <c r="J9" s="1">
        <v>43709</v>
      </c>
      <c r="K9">
        <v>24047</v>
      </c>
      <c r="L9">
        <v>18</v>
      </c>
      <c r="M9" s="2">
        <v>0.04</v>
      </c>
      <c r="N9">
        <f>Table1[[#This Row],[Units Sold]]*Table1[[#This Row],[Price / Unit]]</f>
        <v>432846</v>
      </c>
      <c r="O9">
        <f>Table1[[#This Row],[Units Sold]]*Table1[[#This Row],[Price / Unit]]*(1-Table1[[#This Row],[Discount]])</f>
        <v>415532.16</v>
      </c>
      <c r="P9">
        <f>Table1[[#This Row],[Gross Revenue]]-Table1[[#This Row],[Net Revenue]]</f>
        <v>17313.840000000026</v>
      </c>
      <c r="S9" t="s">
        <v>12</v>
      </c>
    </row>
    <row r="10" spans="1:19" x14ac:dyDescent="0.25">
      <c r="A10" s="4">
        <v>43741</v>
      </c>
      <c r="B10" s="3">
        <v>20184</v>
      </c>
      <c r="C10" s="3">
        <v>13</v>
      </c>
      <c r="D10" s="5">
        <v>0.05</v>
      </c>
      <c r="E10">
        <f t="shared" si="0"/>
        <v>262392</v>
      </c>
      <c r="F10">
        <f t="shared" si="1"/>
        <v>249272.4</v>
      </c>
      <c r="J10" s="1">
        <v>43741</v>
      </c>
      <c r="K10">
        <v>20184</v>
      </c>
      <c r="L10">
        <v>13</v>
      </c>
      <c r="M10" s="2">
        <v>0.05</v>
      </c>
      <c r="N10">
        <f>Table1[[#This Row],[Units Sold]]*Table1[[#This Row],[Price / Unit]]</f>
        <v>262392</v>
      </c>
      <c r="O10">
        <f>Table1[[#This Row],[Units Sold]]*Table1[[#This Row],[Price / Unit]]*(1-Table1[[#This Row],[Discount]])</f>
        <v>249272.4</v>
      </c>
      <c r="P10">
        <f>Table1[[#This Row],[Gross Revenue]]-Table1[[#This Row],[Net Revenue]]</f>
        <v>13119.600000000006</v>
      </c>
    </row>
    <row r="11" spans="1:19" x14ac:dyDescent="0.25">
      <c r="A11" s="4">
        <v>43773</v>
      </c>
      <c r="B11" s="3">
        <v>24200</v>
      </c>
      <c r="C11" s="3">
        <v>12</v>
      </c>
      <c r="D11" s="5">
        <v>0.02</v>
      </c>
      <c r="E11">
        <f t="shared" si="0"/>
        <v>290400</v>
      </c>
      <c r="F11">
        <f t="shared" si="1"/>
        <v>284592</v>
      </c>
      <c r="J11" s="1">
        <v>43773</v>
      </c>
      <c r="K11">
        <v>24200</v>
      </c>
      <c r="L11">
        <v>12</v>
      </c>
      <c r="M11" s="2">
        <v>0.02</v>
      </c>
      <c r="N11">
        <f>Table1[[#This Row],[Units Sold]]*Table1[[#This Row],[Price / Unit]]</f>
        <v>290400</v>
      </c>
      <c r="O11">
        <f>Table1[[#This Row],[Units Sold]]*Table1[[#This Row],[Price / Unit]]*(1-Table1[[#This Row],[Discount]])</f>
        <v>284592</v>
      </c>
      <c r="P11">
        <f>Table1[[#This Row],[Gross Revenue]]-Table1[[#This Row],[Net Revenue]]</f>
        <v>5808</v>
      </c>
    </row>
    <row r="12" spans="1:19" x14ac:dyDescent="0.25">
      <c r="A12" s="4">
        <v>43805</v>
      </c>
      <c r="B12" s="3">
        <v>20580</v>
      </c>
      <c r="C12" s="3">
        <v>18</v>
      </c>
      <c r="D12" s="5">
        <v>0.03</v>
      </c>
      <c r="E12">
        <f t="shared" si="0"/>
        <v>370440</v>
      </c>
      <c r="F12">
        <f t="shared" si="1"/>
        <v>359326.8</v>
      </c>
      <c r="J12" s="1">
        <v>43805</v>
      </c>
      <c r="K12">
        <v>20580</v>
      </c>
      <c r="L12">
        <v>18</v>
      </c>
      <c r="M12" s="2">
        <v>0.03</v>
      </c>
      <c r="N12">
        <f>Table1[[#This Row],[Units Sold]]*Table1[[#This Row],[Price / Unit]]</f>
        <v>370440</v>
      </c>
      <c r="O12">
        <f>Table1[[#This Row],[Units Sold]]*Table1[[#This Row],[Price / Unit]]*(1-Table1[[#This Row],[Discount]])</f>
        <v>359326.8</v>
      </c>
      <c r="P12">
        <f>Table1[[#This Row],[Gross Revenue]]-Table1[[#This Row],[Net Revenue]]</f>
        <v>11113.200000000012</v>
      </c>
    </row>
    <row r="13" spans="1:19" x14ac:dyDescent="0.25">
      <c r="A13" s="4">
        <v>43837</v>
      </c>
      <c r="B13" s="3">
        <v>21212</v>
      </c>
      <c r="C13" s="3">
        <v>16</v>
      </c>
      <c r="D13" s="5">
        <v>0.06</v>
      </c>
      <c r="E13">
        <f t="shared" si="0"/>
        <v>339392</v>
      </c>
      <c r="F13">
        <f t="shared" si="1"/>
        <v>319028.47999999998</v>
      </c>
      <c r="J13" s="1">
        <v>43837</v>
      </c>
      <c r="K13">
        <v>21212</v>
      </c>
      <c r="L13">
        <v>16</v>
      </c>
      <c r="M13" s="2">
        <v>0.06</v>
      </c>
      <c r="N13">
        <f>Table1[[#This Row],[Units Sold]]*Table1[[#This Row],[Price / Unit]]</f>
        <v>339392</v>
      </c>
      <c r="O13">
        <f>Table1[[#This Row],[Units Sold]]*Table1[[#This Row],[Price / Unit]]*(1-Table1[[#This Row],[Discount]])</f>
        <v>319028.47999999998</v>
      </c>
      <c r="P13">
        <f>Table1[[#This Row],[Gross Revenue]]-Table1[[#This Row],[Net Revenue]]</f>
        <v>20363.520000000019</v>
      </c>
    </row>
    <row r="14" spans="1:19" x14ac:dyDescent="0.25">
      <c r="A14" s="4">
        <v>43869</v>
      </c>
      <c r="B14" s="3">
        <v>22402</v>
      </c>
      <c r="C14" s="3">
        <v>16</v>
      </c>
      <c r="D14" s="5">
        <v>0.03</v>
      </c>
      <c r="E14">
        <f t="shared" si="0"/>
        <v>358432</v>
      </c>
      <c r="F14">
        <f t="shared" si="1"/>
        <v>347679.04</v>
      </c>
      <c r="J14" s="1">
        <v>43869</v>
      </c>
      <c r="K14">
        <v>22402</v>
      </c>
      <c r="L14">
        <v>16</v>
      </c>
      <c r="M14" s="2">
        <v>0.03</v>
      </c>
      <c r="N14">
        <f>Table1[[#This Row],[Units Sold]]*Table1[[#This Row],[Price / Unit]]</f>
        <v>358432</v>
      </c>
      <c r="O14">
        <f>Table1[[#This Row],[Units Sold]]*Table1[[#This Row],[Price / Unit]]*(1-Table1[[#This Row],[Discount]])</f>
        <v>347679.04</v>
      </c>
      <c r="P14">
        <f>Table1[[#This Row],[Gross Revenue]]-Table1[[#This Row],[Net Revenue]]</f>
        <v>10752.960000000021</v>
      </c>
    </row>
    <row r="15" spans="1:19" x14ac:dyDescent="0.25">
      <c r="A15" s="4">
        <v>43901</v>
      </c>
      <c r="B15" s="3">
        <v>21564</v>
      </c>
      <c r="C15" s="3">
        <v>12</v>
      </c>
      <c r="D15" s="5">
        <v>0.05</v>
      </c>
      <c r="E15">
        <f t="shared" si="0"/>
        <v>258768</v>
      </c>
      <c r="F15">
        <f t="shared" si="1"/>
        <v>245829.59999999998</v>
      </c>
      <c r="J15" s="1">
        <v>43901</v>
      </c>
      <c r="K15">
        <v>21564</v>
      </c>
      <c r="L15">
        <v>12</v>
      </c>
      <c r="M15" s="2">
        <v>0.05</v>
      </c>
      <c r="N15">
        <f>Table1[[#This Row],[Units Sold]]*Table1[[#This Row],[Price / Unit]]</f>
        <v>258768</v>
      </c>
      <c r="O15">
        <f>Table1[[#This Row],[Units Sold]]*Table1[[#This Row],[Price / Unit]]*(1-Table1[[#This Row],[Discount]])</f>
        <v>245829.59999999998</v>
      </c>
      <c r="P15">
        <f>Table1[[#This Row],[Gross Revenue]]-Table1[[#This Row],[Net Revenue]]</f>
        <v>12938.400000000023</v>
      </c>
    </row>
    <row r="16" spans="1:19" x14ac:dyDescent="0.25">
      <c r="A16" s="4">
        <v>43933</v>
      </c>
      <c r="B16" s="3">
        <v>22503</v>
      </c>
      <c r="C16" s="3">
        <v>16</v>
      </c>
      <c r="D16" s="5">
        <v>0.06</v>
      </c>
      <c r="E16">
        <f t="shared" si="0"/>
        <v>360048</v>
      </c>
      <c r="F16">
        <f t="shared" si="1"/>
        <v>338445.12</v>
      </c>
      <c r="J16" s="1">
        <v>43933</v>
      </c>
      <c r="K16">
        <v>22503</v>
      </c>
      <c r="L16">
        <v>16</v>
      </c>
      <c r="M16" s="2">
        <v>0.06</v>
      </c>
      <c r="N16">
        <f>Table1[[#This Row],[Units Sold]]*Table1[[#This Row],[Price / Unit]]</f>
        <v>360048</v>
      </c>
      <c r="O16">
        <f>Table1[[#This Row],[Units Sold]]*Table1[[#This Row],[Price / Unit]]*(1-Table1[[#This Row],[Discount]])</f>
        <v>338445.12</v>
      </c>
      <c r="P16">
        <f>Table1[[#This Row],[Gross Revenue]]-Table1[[#This Row],[Net Revenue]]</f>
        <v>21602.880000000005</v>
      </c>
    </row>
    <row r="17" spans="1:16" x14ac:dyDescent="0.25">
      <c r="A17" s="4">
        <v>43965</v>
      </c>
      <c r="B17" s="3">
        <v>24083</v>
      </c>
      <c r="C17" s="3">
        <v>15</v>
      </c>
      <c r="D17" s="5">
        <v>0.06</v>
      </c>
      <c r="E17">
        <f t="shared" si="0"/>
        <v>361245</v>
      </c>
      <c r="F17">
        <f t="shared" si="1"/>
        <v>339570.3</v>
      </c>
      <c r="J17" s="1">
        <v>43965</v>
      </c>
      <c r="K17">
        <v>24083</v>
      </c>
      <c r="L17">
        <v>15</v>
      </c>
      <c r="M17" s="2">
        <v>0.06</v>
      </c>
      <c r="N17">
        <f>Table1[[#This Row],[Units Sold]]*Table1[[#This Row],[Price / Unit]]</f>
        <v>361245</v>
      </c>
      <c r="O17">
        <f>Table1[[#This Row],[Units Sold]]*Table1[[#This Row],[Price / Unit]]*(1-Table1[[#This Row],[Discount]])</f>
        <v>339570.3</v>
      </c>
      <c r="P17">
        <f>Table1[[#This Row],[Gross Revenue]]-Table1[[#This Row],[Net Revenue]]</f>
        <v>21674.700000000012</v>
      </c>
    </row>
    <row r="18" spans="1:16" x14ac:dyDescent="0.25">
      <c r="A18" s="4">
        <v>43997</v>
      </c>
      <c r="B18" s="3">
        <v>22959</v>
      </c>
      <c r="C18" s="3">
        <v>10</v>
      </c>
      <c r="D18" s="5">
        <v>0.03</v>
      </c>
      <c r="E18">
        <f t="shared" si="0"/>
        <v>229590</v>
      </c>
      <c r="F18">
        <f t="shared" si="1"/>
        <v>222702.3</v>
      </c>
      <c r="J18" s="1">
        <v>43997</v>
      </c>
      <c r="K18">
        <v>22959</v>
      </c>
      <c r="L18">
        <v>10</v>
      </c>
      <c r="M18" s="2">
        <v>0.03</v>
      </c>
      <c r="N18">
        <f>Table1[[#This Row],[Units Sold]]*Table1[[#This Row],[Price / Unit]]</f>
        <v>229590</v>
      </c>
      <c r="O18">
        <f>Table1[[#This Row],[Units Sold]]*Table1[[#This Row],[Price / Unit]]*(1-Table1[[#This Row],[Discount]])</f>
        <v>222702.3</v>
      </c>
      <c r="P18">
        <f>Table1[[#This Row],[Gross Revenue]]-Table1[[#This Row],[Net Revenue]]</f>
        <v>6887.7000000000116</v>
      </c>
    </row>
    <row r="19" spans="1:16" x14ac:dyDescent="0.25">
      <c r="A19" s="4">
        <v>44029</v>
      </c>
      <c r="B19" s="3">
        <v>20514</v>
      </c>
      <c r="C19" s="3">
        <v>14</v>
      </c>
      <c r="D19" s="5">
        <v>0.03</v>
      </c>
      <c r="E19">
        <f t="shared" si="0"/>
        <v>287196</v>
      </c>
      <c r="F19">
        <f t="shared" si="1"/>
        <v>278580.12</v>
      </c>
      <c r="J19" s="1">
        <v>44029</v>
      </c>
      <c r="K19">
        <v>20514</v>
      </c>
      <c r="L19">
        <v>14</v>
      </c>
      <c r="M19" s="2">
        <v>0.03</v>
      </c>
      <c r="N19">
        <f>Table1[[#This Row],[Units Sold]]*Table1[[#This Row],[Price / Unit]]</f>
        <v>287196</v>
      </c>
      <c r="O19">
        <f>Table1[[#This Row],[Units Sold]]*Table1[[#This Row],[Price / Unit]]*(1-Table1[[#This Row],[Discount]])</f>
        <v>278580.12</v>
      </c>
      <c r="P19">
        <f>Table1[[#This Row],[Gross Revenue]]-Table1[[#This Row],[Net Revenue]]</f>
        <v>8615.8800000000047</v>
      </c>
    </row>
    <row r="20" spans="1:16" x14ac:dyDescent="0.25">
      <c r="A20" s="4">
        <v>44061</v>
      </c>
      <c r="B20" s="3">
        <v>23661</v>
      </c>
      <c r="C20" s="3">
        <v>14</v>
      </c>
      <c r="D20" s="5">
        <v>0.03</v>
      </c>
      <c r="E20">
        <f t="shared" si="0"/>
        <v>331254</v>
      </c>
      <c r="F20">
        <f t="shared" si="1"/>
        <v>321316.38</v>
      </c>
      <c r="J20" s="1">
        <v>44061</v>
      </c>
      <c r="K20">
        <v>23661</v>
      </c>
      <c r="L20">
        <v>14</v>
      </c>
      <c r="M20" s="2">
        <v>0.03</v>
      </c>
      <c r="N20">
        <f>Table1[[#This Row],[Units Sold]]*Table1[[#This Row],[Price / Unit]]</f>
        <v>331254</v>
      </c>
      <c r="O20">
        <f>Table1[[#This Row],[Units Sold]]*Table1[[#This Row],[Price / Unit]]*(1-Table1[[#This Row],[Discount]])</f>
        <v>321316.38</v>
      </c>
      <c r="P20">
        <f>Table1[[#This Row],[Gross Revenue]]-Table1[[#This Row],[Net Revenue]]</f>
        <v>9937.6199999999953</v>
      </c>
    </row>
    <row r="21" spans="1:16" x14ac:dyDescent="0.25">
      <c r="J21" t="s">
        <v>13</v>
      </c>
      <c r="K21">
        <f>SUBTOTAL(107,Table1[Units Sold])</f>
        <v>1315.0504426320181</v>
      </c>
      <c r="M21" s="2">
        <f>SUBTOTAL(101,Table1[Discount])</f>
        <v>4.1052631578947368E-2</v>
      </c>
      <c r="N21">
        <f>SUBTOTAL(109,Table1[Gross Revenue])</f>
        <v>5880680</v>
      </c>
      <c r="O21">
        <f>SUBTOTAL(109,Table1[Net Revenue])</f>
        <v>5639397.5299999993</v>
      </c>
      <c r="P21">
        <f>SUBTOTAL(109,Table1[Discount2])</f>
        <v>241282.4700000002</v>
      </c>
    </row>
    <row r="27" spans="1:16" x14ac:dyDescent="0.25">
      <c r="A27" s="6" t="s">
        <v>7</v>
      </c>
      <c r="B27" s="6"/>
      <c r="C27" s="6"/>
      <c r="D27" s="6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A r r a y O f I m p o r t C o n n e c t i o n I n f o   x m l n s : x s i = " h t t p : / / w w w . w 3 . o r g / 2 0 0 1 / X M L S c h e m a - i n s t a n c e "   x m l n s : x s d = " h t t p : / / w w w . w 3 . o r g / 2 0 0 1 / X M L S c h e m a " >  
     < I m p o r t C o n n e c t i o n I n f o   C o n n e c t i o n I d = " { B B 2 3 7 2 D 8 - 2 D F A - 4 B 3 5 - 8 C 1 0 - B 0 6 0 F F 5 A A 8 7 B } "   C o n n e c t i o n I n f o E r r o r = " N o n e "   E x c e l T a b l e N a m e = " b u d g e t . b o o k 2 "   H o s t I d e n t i f i e r = " M y s q l @ l o c a l h o s t : 3 3 0 6 "   I m p o r t C o l u m n N a m e s = " t r u e "   L a s t A c c e s s = " 2 0 2 0 - 0 9 - 3 0 T 1 5 : 2 9 : 2 5 . 8 2 4 0 9 6 6 + 0 5 : 3 0 "   O p e r a t i o n T y p e = " I m p o r t T a b l e O r V i e w "   P r o c e d u r e R e s u l t S e t I n d e x = " 0 "   S c h e m a N a m e = " b u d g e t "   S e l e c t Q u e r y = " S E L E C T   *   F R O M   ` b u d g e t ` . ` b o o k 2 ` "   T a b l e N a m e = " b o o k 2 "   W o r k b o o k F i l e P a t h = " F : \ H I R A K \ 2 0 2 0 \ O f f i c e \ I C M A I \ 1 0 _ 0 3 _ 2 0 2 0 \ T a b l e   T o o l . x l s x "   W o r k b o o k G u i d = " a b 3 0 e f 0 8 - 1 c f c - 4 8 5 5 - a a 6 5 - b 0 1 7 f a 7 0 8 6 1 2 "   W o r k b o o k N a m e = " T a b l e   T o o l . x l s x "   W o r k s h e e t N a m e = " S h e e t 4 " / >  
 < / A r r a y O f I m p o r t C o n n e c t i o n I n f o > 
</file>

<file path=customXml/item2.xml>��< ? x m l   v e r s i o n = " 1 . 0 "   e n c o d i n g = " U T F - 1 6 "   s t a n d a l o n e = " n o " ? > < D a t a M a s h u p   x m l n s = " h t t p : / / s c h e m a s . m i c r o s o f t . c o m / D a t a M a s h u p " > A A A A A M o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5 g 5 T F K s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D R s z A A u s l G H y Z m 4 5 u Z h 5 A 3 A s q B Z J E E b Z x L c 0 p K i 1 L t U v N 0 Q 4 N t 9 G F c G 3 2 o F + w A A A A A / / 8 D A F B L A w Q U A A I A C A A A A C E A a i w 3 c d s B A A D f A w A A E w A A A E Z v c m 1 1 b G F z L 1 N l Y 3 R p b 2 4 x L m 2 M k s F u m 0 A Q h u + W / A 6 r 7 Q V L F I F V p a K R D z Z 2 V B r V t g w 3 E 6 E F x o E W d l 1 2 X S W y / O 6 d B T u Q 1 K n K Z W H + m W / + G V Z C q g r B S d C e z u 1 w M B z I n N W Q k e B X G U D 9 G 2 o y I S W o 4 Y D g E 4 h D n Q J G U L X m T L G E S Z A G z Z N S 0 Z F 5 T g p X 3 n 2 8 3 v j e Q m c 2 J c f t k l U w o T 2 N P p y 2 G v F w L s s S E f e b 9 l K P 2 y D N o W I T i k n U 9 B V U i L r k v g V 9 o F 7 O + C P O E D 7 v g S I q Z E k J V l g z L n e i r j x R H i q u R W m 8 6 m o e j x R J Q E 2 i U C U Z v p 9 O o x f u / L A v i x S D G W k Z H f x F a g X j j Q m T X M D N S T 4 i Y P 9 M O / T i S d U s 1 e T v g q u c 6 H W 9 a 1 0 a 1 7 y Y 5 G z / Q j c J s D Q n O m Q 1 V A 0 1 4 t F 5 O g V P q j / d B j j q F 5 z s u r d C 1 / q q V / O v 5 r R R K b Y Y D g r + X p f + n Z u t Z u P l f L r 2 w 0 U Q 2 q 7 z y b m x b c d 1 3 c / j O B V V U n D I E h n P g v D q p f w m B b f m I j 1 U w J V x V 6 B 1 D y 3 g B 1 7 R u y / R V 3 8 z v Y / G 9 t i O V r t d k U I U e P 5 i O V 2 H v h e F I F X B H 6 M Z 4 z 9 J o H A S T Y l s N 3 Z u 4 q Y G r R H 0 F v 3 L p T c N F k 7 0 / 3 N Y P 9 A z H X U / A Q 3 j R d S 7 V a J d v / 4 P G 0 h F n V m h a C J G O / G r t V 6 p u / 0 D A A D / / w M A U E s B A i 0 A F A A G A A g A A A A h A C r d q k D S A A A A N w E A A B M A A A A A A A A A A A A A A A A A A A A A A F t D b 2 5 0 Z W 5 0 X 1 R 5 c G V z X S 5 4 b W x Q S w E C L Q A U A A I A C A A A A C E A 5 g 5 T F K s A A A D 2 A A A A E g A A A A A A A A A A A A A A A A A L A w A A Q 2 9 u Z m l n L 1 B h Y 2 t h Z 2 U u e G 1 s U E s B A i 0 A F A A C A A g A A A A h A G o s N 3 H b A Q A A 3 w M A A B M A A A A A A A A A A A A A A A A A 5 g M A A E Z v c m 1 1 b G F z L 1 N l Y 3 R p b 2 4 x L m 1 Q S w U G A A A A A A M A A w D C A A A A 8 g U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Y X A A A A A A A A J B c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T c W x T Z X J 2 Z X I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T A w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A t M D k t M z B U M D c 6 M z g 6 M j k u M z c 5 M j U 0 M F o i L z 4 8 R W 5 0 c n k g V H l w Z T 0 i R m l s b E N v b H V t b l R 5 c G V z I i B W Y W x 1 Z T 0 i c 0 N R V U Z C U V V G Q l F Z P S I v P j x F b n R y e S B U e X B l P S J G a W x s Q 2 9 s d W 1 u T m F t Z X M i I F Z h b H V l P S J z W y Z x d W 9 0 O 0 R h d G U m c X V v d D s s J n F 1 b 3 Q 7 T 3 B l b i Z x d W 9 0 O y w m c X V v d D t I a W d o J n F 1 b 3 Q 7 L C Z x d W 9 0 O 0 x v d y Z x d W 9 0 O y w m c X V v d D t D b G 9 z Z S o m c X V v d D s s J n F 1 b 3 Q 7 Q W R q I y B j b G 9 z Z S o q J n F 1 b 3 Q 7 L C Z x d W 9 0 O 1 Z v b H V t Z S Z x d W 9 0 O y w m c X V v d D t N b 2 5 0 a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x b F N l c n Z l c i 9 D a G F u Z 2 V k I F R 5 c G U u e 0 R h d G U s M H 0 m c X V v d D s s J n F 1 b 3 Q 7 U 2 V y d m V y L k R h d G F i Y X N l X F w v M i 9 T U U w v a G J s d D t T V E 9 D S 1 9 Q U k l D R S 9 k Y m 8 v U 3 F s U 2 V y d m V y L n t P c G V u L D F 9 J n F 1 b 3 Q 7 L C Z x d W 9 0 O 1 N l c n Z l c i 5 E Y X R h Y m F z Z V x c L z I v U 1 F M L 2 h i b H Q 7 U 1 R P Q 0 t f U F J J Q 0 U v Z G J v L 1 N x b F N l c n Z l c i 5 7 S G l n a C w y f S Z x d W 9 0 O y w m c X V v d D t T Z X J 2 Z X I u R G F 0 Y W J h c 2 V c X C 8 y L 1 N R T C 9 o Y m x 0 O 1 N U T 0 N L X 1 B S S U N F L 2 R i b y 9 T c W x T Z X J 2 Z X I u e 0 x v d y w z f S Z x d W 9 0 O y w m c X V v d D t T Z X J 2 Z X I u R G F 0 Y W J h c 2 V c X C 8 y L 1 N R T C 9 o Y m x 0 O 1 N U T 0 N L X 1 B S S U N F L 2 R i b y 9 T c W x T Z X J 2 Z X I u e 0 N s b 3 N l K i w 0 f S Z x d W 9 0 O y w m c X V v d D t T Z X J 2 Z X I u R G F 0 Y W J h c 2 V c X C 8 y L 1 N R T C 9 o Y m x 0 O 1 N U T 0 N L X 1 B S S U N F L 2 R i b y 9 T c W x T Z X J 2 Z X I u e 0 F k a i M g Y 2 x v c 2 U q K i w 1 f S Z x d W 9 0 O y w m c X V v d D t T Z X J 2 Z X I u R G F 0 Y W J h c 2 V c X C 8 y L 1 N R T C 9 o Y m x 0 O 1 N U T 0 N L X 1 B S S U N F L 2 R i b y 9 T c W x T Z X J 2 Z X I u e 1 Z v b H V t Z S w 2 f S Z x d W 9 0 O y w m c X V v d D t T Z W N 0 a W 9 u M S 9 T c W x T Z X J 2 Z X I v R X h 0 c m F j d G V k I E 1 v b n R o I E 5 h b W U u e 0 R h d G U g L S B D b 3 B 5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N x b F N l c n Z l c i 9 D a G F u Z 2 V k I F R 5 c G U u e 0 R h d G U s M H 0 m c X V v d D s s J n F 1 b 3 Q 7 U 2 V y d m V y L k R h d G F i Y X N l X F w v M i 9 T U U w v a G J s d D t T V E 9 D S 1 9 Q U k l D R S 9 k Y m 8 v U 3 F s U 2 V y d m V y L n t P c G V u L D F 9 J n F 1 b 3 Q 7 L C Z x d W 9 0 O 1 N l c n Z l c i 5 E Y X R h Y m F z Z V x c L z I v U 1 F M L 2 h i b H Q 7 U 1 R P Q 0 t f U F J J Q 0 U v Z G J v L 1 N x b F N l c n Z l c i 5 7 S G l n a C w y f S Z x d W 9 0 O y w m c X V v d D t T Z X J 2 Z X I u R G F 0 Y W J h c 2 V c X C 8 y L 1 N R T C 9 o Y m x 0 O 1 N U T 0 N L X 1 B S S U N F L 2 R i b y 9 T c W x T Z X J 2 Z X I u e 0 x v d y w z f S Z x d W 9 0 O y w m c X V v d D t T Z X J 2 Z X I u R G F 0 Y W J h c 2 V c X C 8 y L 1 N R T C 9 o Y m x 0 O 1 N U T 0 N L X 1 B S S U N F L 2 R i b y 9 T c W x T Z X J 2 Z X I u e 0 N s b 3 N l K i w 0 f S Z x d W 9 0 O y w m c X V v d D t T Z X J 2 Z X I u R G F 0 Y W J h c 2 V c X C 8 y L 1 N R T C 9 o Y m x 0 O 1 N U T 0 N L X 1 B S S U N F L 2 R i b y 9 T c W x T Z X J 2 Z X I u e 0 F k a i M g Y 2 x v c 2 U q K i w 1 f S Z x d W 9 0 O y w m c X V v d D t T Z X J 2 Z X I u R G F 0 Y W J h c 2 V c X C 8 y L 1 N R T C 9 o Y m x 0 O 1 N U T 0 N L X 1 B S S U N F L 2 R i b y 9 T c W x T Z X J 2 Z X I u e 1 Z v b H V t Z S w 2 f S Z x d W 9 0 O y w m c X V v d D t T Z W N 0 a W 9 u M S 9 T c W x T Z X J 2 Z X I v R X h 0 c m F j d G V k I E 1 v b n R o I E 5 h b W U u e 0 R h d G U g L S B D b 3 B 5 L D d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C T 0 I y T k R B U E l U R V N U M D k x N D E 2 M D A x O T k 5 N z J f Y 2 9 t Y m l u Z W R i c 1 9 C U 1 Q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i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w L T A 5 L T M w V D A 5 O j U x O j U 1 L j c 3 N D Q 0 N D V a I i 8 + P E V u d H J 5 I F R 5 c G U 9 I k Z p b G x D b 2 x 1 b W 5 U e X B l c y I g V m F s d W U 9 I n N C Z 0 E 9 I i 8 + P E V u d H J 5 I F R 5 c G U 9 I k Z p b G x D b 2 x 1 b W 5 O Y W 1 l c y I g V m F s d W U 9 I n N b J n F 1 b 3 Q 7 T m F t Z S Z x d W 9 0 O y w m c X V v d D t W Y W x 1 Z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P Q j J O R E F Q S V R F U 1 Q w O T E 0 M T Y w M D E 5 O T k 3 M l 9 j b 2 1 i a W 5 l Z G J z X 0 J T V C 9 D b 2 5 2 Z X J 0 Z W Q g d G 8 g V G F i b G U u e 0 5 h b W U s M H 0 m c X V v d D s s J n F 1 b 3 Q 7 U 2 V j d G l v b j E v Q k 9 C M k 5 E Q V B J V E V T V D A 5 M T Q x N j A w M T k 5 O T c y X 2 N v b W J p b m V k Y n N f Q l N U L 0 N v b n Z l c n R l Z C B 0 b y B U Y W J s Z S 5 7 V m F s d W U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Q k 9 C M k 5 E Q V B J V E V T V D A 5 M T Q x N j A w M T k 5 O T c y X 2 N v b W J p b m V k Y n N f Q l N U L 0 N v b n Z l c n R l Z C B 0 b y B U Y W J s Z S 5 7 T m F t Z S w w f S Z x d W 9 0 O y w m c X V v d D t T Z W N 0 a W 9 u M S 9 C T 0 I y T k R B U E l U R V N U M D k x N D E 2 M D A x O T k 5 N z J f Y 2 9 t Y m l u Z W R i c 1 9 C U 1 Q v Q 2 9 u d m V y d G V k I H R v I F R h Y m x l L n t W Y W x 1 Z S w x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U 3 F s U 2 V y d m V y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F s U 2 V y d m V y L 1 N U T 0 N L X 1 B S S U N F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c W x T Z X J 2 Z X I v Z G J v X 1 N x b F N l c n Z l c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F s U 2 V y d m V y L 0 N o Y W 5 n Z W Q l M j B U e X B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T c W x T Z X J 2 Z X I v R H V w b G l j Y X R l Z C U y M E N v b H V t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F s U 2 V y d m V y L 0 V 4 d H J h Y 3 R l Z C U y M E 1 v b n R o J T I w T m F t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U 3 F s U 2 V y d m V y L 1 J l b m F t Z W Q l M j B D b 2 x 1 b W 5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T 0 I y T k R B U E l U R V N U M D k x N D E 2 M D A x O T k 5 N z J f Y 2 9 t Y m l u Z W R i c 1 9 C U 1 Q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T 0 I y T k R B U E l U R V N U M D k x N D E 2 M D A x O T k 5 N z J f Y 2 9 t Y m l u Z W R i c 1 9 C U 1 Q v Q 2 9 u d m V y d G V k J T I w d G 8 l M j B U Y W J s Z T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p n / s / c Q j z E W J d v W c 8 I H d l Q A A A A A C A A A A A A A Q Z g A A A A E A A C A A A A D 2 6 p g u X y 4 f m s U x 7 / o L d l A + + d f u 1 J W G T n / y 0 7 j f 8 J I j O A A A A A A O g A A A A A I A A C A A A A B H 0 K t 3 6 s Z b D p 0 b G 7 Y F H n q R J D 7 0 E 9 c x J j f O 5 A S b B S E e U 1 A A A A B c 6 S e i g Y 2 S p m P 5 p Y R t u 6 q k R g s f Y o d L 2 a e q g U x 5 b 0 2 z / K t k s V L Q O u w H / d p 2 M j x J 7 u p g l V 2 P 6 1 7 C c E U F R S x p 2 2 n a b N D x 4 5 G u b B L V + A t S K 0 c I z U A A A A D X c K s T 1 2 C n F H 1 C + Q I h a D A e F t 4 L / Y W S u Z f W K q r G 7 Y F N E W f 0 E k F z P y Z l u 3 G j b A r U X i a I e F g L R d Y 7 C M B 3 v 7 G q O h 7 P < / D a t a M a s h u p > 
</file>

<file path=customXml/itemProps1.xml><?xml version="1.0" encoding="utf-8"?>
<ds:datastoreItem xmlns:ds="http://schemas.openxmlformats.org/officeDocument/2006/customXml" ds:itemID="{F33C36C0-CE76-4555-8BDD-2291507B5460}">
  <ds:schemaRefs>
    <ds:schemaRef ds:uri="http://www.w3.org/2001/XMLSchema"/>
  </ds:schemaRefs>
</ds:datastoreItem>
</file>

<file path=customXml/itemProps2.xml><?xml version="1.0" encoding="utf-8"?>
<ds:datastoreItem xmlns:ds="http://schemas.openxmlformats.org/officeDocument/2006/customXml" ds:itemID="{88666958-0904-4392-ABC5-808911DBF46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</dc:creator>
  <cp:lastModifiedBy>hb</cp:lastModifiedBy>
  <dcterms:created xsi:type="dcterms:W3CDTF">2015-06-05T18:17:20Z</dcterms:created>
  <dcterms:modified xsi:type="dcterms:W3CDTF">2020-10-31T12:15:22Z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ab30ef08-1cfc-4855-aa65-b017fa708612</vt:lpwstr>
  </property>
  <property fmtid="{D5CDD505-2E9C-101B-9397-08002B2CF9AE}" pid="3" name="{A44787D4-0540-4523-9961-78E4036D8C6D}">
    <vt:lpwstr>{997A4FAC-8BEE-44AA-9DBB-54A0B252A205}</vt:lpwstr>
  </property>
  <property fmtid="{D5CDD505-2E9C-101B-9397-08002B2CF9AE}" pid="4" name="ConnectionInfosStorage">
    <vt:lpwstr>WorkbookXmlParts</vt:lpwstr>
  </property>
  <property fmtid="{D5CDD505-2E9C-101B-9397-08002B2CF9AE}" pid="5" name="ImportConnectionInfosXmlPartId">
    <vt:lpwstr>{F33C36C0-CE76-4555-8BDD-2291507B5460}</vt:lpwstr>
  </property>
</Properties>
</file>