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indam Banerjee\Downloads\"/>
    </mc:Choice>
  </mc:AlternateContent>
  <xr:revisionPtr revIDLastSave="0" documentId="13_ncr:1_{86B0D863-0BCA-4E18-8C27-D508984AD179}" xr6:coauthVersionLast="47" xr6:coauthVersionMax="47" xr10:uidLastSave="{00000000-0000-0000-0000-000000000000}"/>
  <bookViews>
    <workbookView xWindow="-108" yWindow="-108" windowWidth="23256" windowHeight="12456" xr2:uid="{2A175E0F-3F1E-4393-BE4F-9E7005C876E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8" i="1" l="1"/>
  <c r="B109" i="1" s="1"/>
  <c r="B114" i="1" s="1"/>
  <c r="B112" i="1"/>
  <c r="B111" i="1"/>
  <c r="C87" i="1"/>
  <c r="B79" i="1"/>
  <c r="B74" i="1"/>
  <c r="B81" i="1" s="1"/>
  <c r="B46" i="1"/>
  <c r="B45" i="1"/>
  <c r="B54" i="1" s="1"/>
  <c r="B44" i="1"/>
  <c r="B53" i="1" s="1"/>
  <c r="B43" i="1"/>
  <c r="B52" i="1" s="1"/>
  <c r="B55" i="1"/>
  <c r="B21" i="1"/>
  <c r="B22" i="1" s="1"/>
  <c r="B12" i="1"/>
  <c r="B11" i="1"/>
  <c r="B10" i="1"/>
  <c r="B56" i="1" l="1"/>
</calcChain>
</file>

<file path=xl/sharedStrings.xml><?xml version="1.0" encoding="utf-8"?>
<sst xmlns="http://schemas.openxmlformats.org/spreadsheetml/2006/main" count="84" uniqueCount="48">
  <si>
    <t>‘A’ promises to pay ‘B’ a sum of Rs. 20000 at the end of 3 years and another Rs. 40000 at the end of 5 years from now. What cash amount should be accepted now in lieu of the above two payments if interest is 5% p.a?</t>
  </si>
  <si>
    <t>Q 1</t>
  </si>
  <si>
    <t>PV????</t>
  </si>
  <si>
    <t>FV1</t>
  </si>
  <si>
    <t>FV2</t>
  </si>
  <si>
    <t>RATE</t>
  </si>
  <si>
    <t>NPER 1</t>
  </si>
  <si>
    <t>YEARS</t>
  </si>
  <si>
    <t>NPER2</t>
  </si>
  <si>
    <t>PV 1</t>
  </si>
  <si>
    <t>PV2</t>
  </si>
  <si>
    <t>PV</t>
  </si>
  <si>
    <t>Q2</t>
  </si>
  <si>
    <t>FV????</t>
  </si>
  <si>
    <t>NPER1</t>
  </si>
  <si>
    <t>RATE1</t>
  </si>
  <si>
    <t>RATE2</t>
  </si>
  <si>
    <t>FV</t>
  </si>
  <si>
    <t>FV1=PV1</t>
  </si>
  <si>
    <t>Q3</t>
  </si>
  <si>
    <t>FV3</t>
  </si>
  <si>
    <t>FV=FV1+FV2+FV3+FV4</t>
  </si>
  <si>
    <t>NPER3</t>
  </si>
  <si>
    <t>NPER4</t>
  </si>
  <si>
    <t>PV1</t>
  </si>
  <si>
    <t>PV1=50000</t>
  </si>
  <si>
    <t>PV2=50000</t>
  </si>
  <si>
    <t>PV3=50000</t>
  </si>
  <si>
    <t>PV3</t>
  </si>
  <si>
    <t>PV4</t>
  </si>
  <si>
    <t>FV4</t>
  </si>
  <si>
    <t>PV4=200000</t>
  </si>
  <si>
    <t>Q4</t>
  </si>
  <si>
    <t>RATE ANNUAL</t>
  </si>
  <si>
    <t>RATE HALFYR</t>
  </si>
  <si>
    <t>CONVERTIBILITY</t>
  </si>
  <si>
    <t>NPER</t>
  </si>
  <si>
    <t>PURCHASE PR</t>
  </si>
  <si>
    <t>DWNPT</t>
  </si>
  <si>
    <t>LOAN_PV</t>
  </si>
  <si>
    <t>TYPE</t>
  </si>
  <si>
    <t>PMT</t>
  </si>
  <si>
    <t>1ST JAN 24</t>
  </si>
  <si>
    <t>1ST JAN 25</t>
  </si>
  <si>
    <t>30TH JAN 2024</t>
  </si>
  <si>
    <t>30TH JAN 2025</t>
  </si>
  <si>
    <t>Q5</t>
  </si>
  <si>
    <t>PV=PV3+PV4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</si>
</sst>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₹&quot;\ #,##0.00;[Red]&quot;₹&quot;\ \-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left" vertical="top" wrapText="1" indent="6" readingOrder="1"/>
    </xf>
    <xf numFmtId="0" fontId="0" fillId="2" borderId="0" xfId="0" applyFill="1"/>
    <xf numFmtId="0" fontId="0" fillId="3" borderId="0" xfId="0" applyFill="1"/>
    <xf numFmtId="9" fontId="0" fillId="0" borderId="0" xfId="0" applyNumberFormat="1"/>
    <xf numFmtId="8" fontId="0" fillId="0" borderId="0" xfId="0" applyNumberFormat="1"/>
    <xf numFmtId="0" fontId="1" fillId="0" borderId="0" xfId="0" applyFont="1"/>
    <xf numFmtId="8" fontId="1" fillId="3" borderId="0" xfId="0" applyNumberFormat="1" applyFont="1" applyFill="1"/>
    <xf numFmtId="9" fontId="0" fillId="3" borderId="0" xfId="0" applyNumberFormat="1" applyFill="1"/>
    <xf numFmtId="9" fontId="0" fillId="2" borderId="0" xfId="0" applyNumberFormat="1" applyFill="1"/>
    <xf numFmtId="8" fontId="1" fillId="2" borderId="0" xfId="0" applyNumberFormat="1" applyFont="1" applyFill="1"/>
    <xf numFmtId="0" fontId="0" fillId="4" borderId="0" xfId="0" applyFill="1"/>
    <xf numFmtId="0" fontId="0" fillId="0" borderId="0" xfId="0" applyAlignment="1">
      <alignment wrapText="1"/>
    </xf>
    <xf numFmtId="0" fontId="0" fillId="5" borderId="0" xfId="0" applyFill="1" applyAlignment="1">
      <alignment wrapText="1"/>
    </xf>
    <xf numFmtId="0" fontId="0" fillId="3" borderId="0" xfId="0" applyFill="1" applyAlignment="1">
      <alignment wrapText="1"/>
    </xf>
    <xf numFmtId="8" fontId="1" fillId="0" borderId="0" xfId="0" applyNumberFormat="1" applyFont="1"/>
    <xf numFmtId="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8" fontId="1" fillId="4" borderId="0" xfId="0" applyNumberFormat="1" applyFont="1" applyFill="1"/>
    <xf numFmtId="0" fontId="0" fillId="6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441960</xdr:colOff>
      <xdr:row>4</xdr:row>
      <xdr:rowOff>30480</xdr:rowOff>
    </xdr:from>
    <xdr:ext cx="4640580" cy="1986826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8DD5AD7-D496-AA6C-346E-55CE7C26FC82}"/>
            </a:ext>
          </a:extLst>
        </xdr:cNvPr>
        <xdr:cNvSpPr txBox="1"/>
      </xdr:nvSpPr>
      <xdr:spPr>
        <a:xfrm>
          <a:off x="7863840" y="2331720"/>
          <a:ext cx="4640580" cy="19868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IN" sz="1100"/>
            <a:t>PV = 20000/(1+5%)^3 + 40000/(1+5%)^5</a:t>
          </a:r>
        </a:p>
        <a:p>
          <a:endParaRPr lang="en-IN" sz="1100"/>
        </a:p>
        <a:p>
          <a:endParaRPr lang="en-IN" sz="1100"/>
        </a:p>
        <a:p>
          <a:endParaRPr lang="en-IN" sz="1100"/>
        </a:p>
        <a:p>
          <a:endParaRPr lang="en-IN" sz="1100"/>
        </a:p>
        <a:p>
          <a:endParaRPr lang="en-IN" sz="1100"/>
        </a:p>
        <a:p>
          <a:endParaRPr lang="en-IN" sz="1100"/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An employee aged 35 years invested Rs. 10000 in a savings instrument. The interest during the first 5 years is 8% pa and thereafter 6% pa. What amount would he get on retirement at the age of 58 years?</a:t>
          </a:r>
          <a:endParaRPr lang="en-IN">
            <a:effectLst/>
          </a:endParaRPr>
        </a:p>
        <a:p>
          <a:endParaRPr lang="en-IN" sz="1100"/>
        </a:p>
      </xdr:txBody>
    </xdr:sp>
    <xdr:clientData/>
  </xdr:oneCellAnchor>
  <xdr:twoCellAnchor>
    <xdr:from>
      <xdr:col>12</xdr:col>
      <xdr:colOff>320040</xdr:colOff>
      <xdr:row>39</xdr:row>
      <xdr:rowOff>7620</xdr:rowOff>
    </xdr:from>
    <xdr:to>
      <xdr:col>12</xdr:col>
      <xdr:colOff>6659880</xdr:colOff>
      <xdr:row>48</xdr:row>
      <xdr:rowOff>22860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2E67EDF-916A-6F40-D007-AF5FE618341A}"/>
            </a:ext>
          </a:extLst>
        </xdr:cNvPr>
        <xdr:cNvSpPr txBox="1"/>
      </xdr:nvSpPr>
      <xdr:spPr>
        <a:xfrm>
          <a:off x="7741920" y="8709660"/>
          <a:ext cx="6339840" cy="16611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person purchases a money back policy at the age of 32 years. He gets Rs. 50000 each at the end of 5, 10, and 15 years as survival benefits and a sum of Rs. 200000 on maturity at the end of 20 years. He invested all these payments at 6% pa. What is the accumulated amount available to him on retirement at the age of 60 years?</a:t>
          </a:r>
          <a:endParaRPr lang="en-IN" sz="1100"/>
        </a:p>
      </xdr:txBody>
    </xdr:sp>
    <xdr:clientData/>
  </xdr:twoCellAnchor>
  <xdr:oneCellAnchor>
    <xdr:from>
      <xdr:col>12</xdr:col>
      <xdr:colOff>281940</xdr:colOff>
      <xdr:row>71</xdr:row>
      <xdr:rowOff>7620</xdr:rowOff>
    </xdr:from>
    <xdr:ext cx="5151120" cy="215905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AA2748F8-E1E3-9608-7B98-52AFE8BCEACE}"/>
            </a:ext>
          </a:extLst>
        </xdr:cNvPr>
        <xdr:cNvSpPr txBox="1"/>
      </xdr:nvSpPr>
      <xdr:spPr>
        <a:xfrm>
          <a:off x="8115300" y="14927580"/>
          <a:ext cx="5151120" cy="215905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The cash purchase price of a car is Rs. 200000. A company, however, offers instalment plan where under an immediate payment of Rs. 40000 is to be made and a series of 5 half yearly payments made thereafter. The first instalment is payable after 6 months. If the company wishes to realize a rate of interest of 10% convertible half yearly, calculate the half yearly instalment.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ANNUITY 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1.</a:t>
          </a:r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ORDINARY ANNUITY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2. ANNUITY DUE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IN">
            <a:effectLst/>
          </a:endParaRPr>
        </a:p>
        <a:p>
          <a:endParaRPr lang="en-IN" sz="1100"/>
        </a:p>
      </xdr:txBody>
    </xdr:sp>
    <xdr:clientData/>
  </xdr:oneCellAnchor>
  <xdr:twoCellAnchor>
    <xdr:from>
      <xdr:col>12</xdr:col>
      <xdr:colOff>373380</xdr:colOff>
      <xdr:row>82</xdr:row>
      <xdr:rowOff>15240</xdr:rowOff>
    </xdr:from>
    <xdr:to>
      <xdr:col>12</xdr:col>
      <xdr:colOff>5417820</xdr:colOff>
      <xdr:row>90</xdr:row>
      <xdr:rowOff>7620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FD4EAF41-B2E0-9D18-94C3-24ED4A6DB6A2}"/>
            </a:ext>
          </a:extLst>
        </xdr:cNvPr>
        <xdr:cNvSpPr txBox="1"/>
      </xdr:nvSpPr>
      <xdr:spPr>
        <a:xfrm>
          <a:off x="8206740" y="16946880"/>
          <a:ext cx="5044440" cy="1455420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Calculate the present value of an</a:t>
          </a:r>
          <a:r>
            <a:rPr 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immediate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PENSION payable for </a:t>
          </a:r>
          <a:r>
            <a:rPr 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20 years certain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 the rate of 15000 pa. The first instalment being due  at the end of one year. Assume rate of interest as 7% pa. </a:t>
          </a:r>
          <a:endParaRPr lang="en-IN" sz="1100"/>
        </a:p>
      </xdr:txBody>
    </xdr:sp>
    <xdr:clientData/>
  </xdr:twoCellAnchor>
  <xdr:twoCellAnchor>
    <xdr:from>
      <xdr:col>11</xdr:col>
      <xdr:colOff>487680</xdr:colOff>
      <xdr:row>103</xdr:row>
      <xdr:rowOff>137160</xdr:rowOff>
    </xdr:from>
    <xdr:to>
      <xdr:col>12</xdr:col>
      <xdr:colOff>4076700</xdr:colOff>
      <xdr:row>115</xdr:row>
      <xdr:rowOff>91440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3C9C6FE9-3889-0646-1CA6-35E1E4856E04}"/>
            </a:ext>
          </a:extLst>
        </xdr:cNvPr>
        <xdr:cNvSpPr txBox="1"/>
      </xdr:nvSpPr>
      <xdr:spPr>
        <a:xfrm>
          <a:off x="7932420" y="20909280"/>
          <a:ext cx="4198620" cy="21488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What would be the PV at a rate of interest of 5% pa of a deferred PENSION payable for 10 years certain, the first instalment falling due at the end of 6 years from now. The annuity is payable at the rate of Rs. 100000 pa for the first 5 years and Rs. 200000 for the next 5 years.</a:t>
          </a:r>
          <a:endParaRPr lang="en-IN">
            <a:effectLst/>
          </a:endParaRPr>
        </a:p>
        <a:p>
          <a:endParaRPr lang="en-IN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2E115-F447-4F6B-BC47-B2D10E15C42C}">
  <dimension ref="A3:M120"/>
  <sheetViews>
    <sheetView tabSelected="1" topLeftCell="A100" workbookViewId="0">
      <selection activeCell="B108" sqref="B108"/>
    </sheetView>
  </sheetViews>
  <sheetFormatPr defaultRowHeight="14.4" x14ac:dyDescent="0.3"/>
  <cols>
    <col min="2" max="2" width="12.88671875" bestFit="1" customWidth="1"/>
    <col min="3" max="3" width="12.109375" bestFit="1" customWidth="1"/>
    <col min="11" max="11" width="13.44140625" customWidth="1"/>
    <col min="13" max="13" width="100" customWidth="1"/>
  </cols>
  <sheetData>
    <row r="3" spans="1:13" ht="138" x14ac:dyDescent="0.3">
      <c r="M3" s="1" t="s">
        <v>0</v>
      </c>
    </row>
    <row r="4" spans="1:13" x14ac:dyDescent="0.3">
      <c r="A4" t="s">
        <v>1</v>
      </c>
      <c r="G4">
        <v>1</v>
      </c>
      <c r="H4" s="2" t="s">
        <v>2</v>
      </c>
      <c r="I4" s="4">
        <v>0.05</v>
      </c>
    </row>
    <row r="5" spans="1:13" x14ac:dyDescent="0.3">
      <c r="A5" t="s">
        <v>3</v>
      </c>
      <c r="B5">
        <v>20000</v>
      </c>
      <c r="G5">
        <v>2</v>
      </c>
      <c r="H5" s="2"/>
    </row>
    <row r="6" spans="1:13" x14ac:dyDescent="0.3">
      <c r="A6" t="s">
        <v>4</v>
      </c>
      <c r="B6">
        <v>40000</v>
      </c>
      <c r="G6">
        <v>3</v>
      </c>
      <c r="H6" s="2">
        <v>20000</v>
      </c>
    </row>
    <row r="7" spans="1:13" x14ac:dyDescent="0.3">
      <c r="A7" t="s">
        <v>5</v>
      </c>
      <c r="B7" s="4">
        <v>0.05</v>
      </c>
      <c r="G7">
        <v>4</v>
      </c>
      <c r="H7" s="3"/>
    </row>
    <row r="8" spans="1:13" x14ac:dyDescent="0.3">
      <c r="A8" t="s">
        <v>6</v>
      </c>
      <c r="B8">
        <v>3</v>
      </c>
      <c r="C8" t="s">
        <v>7</v>
      </c>
      <c r="G8">
        <v>5</v>
      </c>
      <c r="H8" s="3">
        <v>40000</v>
      </c>
    </row>
    <row r="9" spans="1:13" x14ac:dyDescent="0.3">
      <c r="A9" t="s">
        <v>8</v>
      </c>
      <c r="B9">
        <v>5</v>
      </c>
      <c r="C9" t="s">
        <v>7</v>
      </c>
    </row>
    <row r="10" spans="1:13" x14ac:dyDescent="0.3">
      <c r="A10" t="s">
        <v>9</v>
      </c>
      <c r="B10" s="5">
        <f>PV(B7,B8,,-B5)</f>
        <v>17276.751970629521</v>
      </c>
    </row>
    <row r="11" spans="1:13" x14ac:dyDescent="0.3">
      <c r="A11" t="s">
        <v>10</v>
      </c>
      <c r="B11" s="5">
        <f>PV(B7,B9,,-B6)</f>
        <v>31341.046658738356</v>
      </c>
    </row>
    <row r="12" spans="1:13" x14ac:dyDescent="0.3">
      <c r="A12" s="6" t="s">
        <v>11</v>
      </c>
      <c r="B12" s="7">
        <f>B10+B11</f>
        <v>48617.798629367877</v>
      </c>
    </row>
    <row r="15" spans="1:13" x14ac:dyDescent="0.3">
      <c r="A15" t="s">
        <v>12</v>
      </c>
    </row>
    <row r="16" spans="1:13" x14ac:dyDescent="0.3">
      <c r="A16" t="s">
        <v>11</v>
      </c>
      <c r="B16">
        <v>10000</v>
      </c>
      <c r="G16">
        <v>35</v>
      </c>
      <c r="H16" s="3">
        <v>10000</v>
      </c>
    </row>
    <row r="17" spans="1:9" x14ac:dyDescent="0.3">
      <c r="A17" t="s">
        <v>14</v>
      </c>
      <c r="B17">
        <v>5</v>
      </c>
      <c r="C17" t="s">
        <v>7</v>
      </c>
      <c r="G17">
        <v>36</v>
      </c>
      <c r="H17" s="8">
        <v>0.08</v>
      </c>
    </row>
    <row r="18" spans="1:9" x14ac:dyDescent="0.3">
      <c r="A18" t="s">
        <v>8</v>
      </c>
      <c r="B18">
        <v>19</v>
      </c>
      <c r="C18" t="s">
        <v>7</v>
      </c>
      <c r="G18">
        <v>37</v>
      </c>
      <c r="H18" s="3"/>
    </row>
    <row r="19" spans="1:9" x14ac:dyDescent="0.3">
      <c r="A19" t="s">
        <v>15</v>
      </c>
      <c r="B19" s="4">
        <v>0.08</v>
      </c>
      <c r="G19">
        <v>38</v>
      </c>
      <c r="H19" s="3"/>
    </row>
    <row r="20" spans="1:9" x14ac:dyDescent="0.3">
      <c r="A20" t="s">
        <v>16</v>
      </c>
      <c r="B20" s="4">
        <v>0.06</v>
      </c>
      <c r="G20">
        <v>39</v>
      </c>
      <c r="H20" s="3" t="s">
        <v>18</v>
      </c>
      <c r="I20" t="s">
        <v>3</v>
      </c>
    </row>
    <row r="21" spans="1:9" x14ac:dyDescent="0.3">
      <c r="A21" t="s">
        <v>3</v>
      </c>
      <c r="B21" s="5">
        <f>FV(B19,B17,,-B16)</f>
        <v>14693.280768000004</v>
      </c>
      <c r="G21">
        <v>40</v>
      </c>
      <c r="H21" s="9">
        <v>0.06</v>
      </c>
      <c r="I21">
        <v>1</v>
      </c>
    </row>
    <row r="22" spans="1:9" x14ac:dyDescent="0.3">
      <c r="A22" t="s">
        <v>17</v>
      </c>
      <c r="B22" s="10">
        <f>FV(B20,B18,,-B21)</f>
        <v>44455.982975694009</v>
      </c>
      <c r="G22">
        <v>41</v>
      </c>
      <c r="H22" s="2"/>
      <c r="I22">
        <v>2</v>
      </c>
    </row>
    <row r="23" spans="1:9" x14ac:dyDescent="0.3">
      <c r="G23">
        <v>42</v>
      </c>
      <c r="H23" s="2"/>
      <c r="I23">
        <v>3</v>
      </c>
    </row>
    <row r="24" spans="1:9" x14ac:dyDescent="0.3">
      <c r="G24">
        <v>43</v>
      </c>
      <c r="H24" s="2"/>
      <c r="I24">
        <v>4</v>
      </c>
    </row>
    <row r="25" spans="1:9" x14ac:dyDescent="0.3">
      <c r="G25">
        <v>44</v>
      </c>
      <c r="H25" s="2"/>
      <c r="I25">
        <v>5</v>
      </c>
    </row>
    <row r="26" spans="1:9" x14ac:dyDescent="0.3">
      <c r="G26">
        <v>45</v>
      </c>
      <c r="H26" s="2"/>
      <c r="I26">
        <v>6</v>
      </c>
    </row>
    <row r="27" spans="1:9" x14ac:dyDescent="0.3">
      <c r="G27">
        <v>46</v>
      </c>
      <c r="H27" s="2"/>
      <c r="I27">
        <v>7</v>
      </c>
    </row>
    <row r="28" spans="1:9" x14ac:dyDescent="0.3">
      <c r="G28">
        <v>47</v>
      </c>
      <c r="H28" s="2"/>
      <c r="I28">
        <v>8</v>
      </c>
    </row>
    <row r="29" spans="1:9" x14ac:dyDescent="0.3">
      <c r="G29">
        <v>48</v>
      </c>
      <c r="H29" s="2"/>
      <c r="I29">
        <v>9</v>
      </c>
    </row>
    <row r="30" spans="1:9" x14ac:dyDescent="0.3">
      <c r="G30">
        <v>49</v>
      </c>
      <c r="H30" s="2"/>
      <c r="I30">
        <v>10</v>
      </c>
    </row>
    <row r="31" spans="1:9" x14ac:dyDescent="0.3">
      <c r="G31">
        <v>50</v>
      </c>
      <c r="H31" s="2"/>
      <c r="I31">
        <v>11</v>
      </c>
    </row>
    <row r="32" spans="1:9" x14ac:dyDescent="0.3">
      <c r="G32">
        <v>51</v>
      </c>
      <c r="H32" s="2"/>
      <c r="I32">
        <v>12</v>
      </c>
    </row>
    <row r="33" spans="1:9" x14ac:dyDescent="0.3">
      <c r="G33">
        <v>52</v>
      </c>
      <c r="H33" s="2"/>
      <c r="I33">
        <v>13</v>
      </c>
    </row>
    <row r="34" spans="1:9" x14ac:dyDescent="0.3">
      <c r="G34">
        <v>53</v>
      </c>
      <c r="H34" s="2"/>
      <c r="I34">
        <v>14</v>
      </c>
    </row>
    <row r="35" spans="1:9" x14ac:dyDescent="0.3">
      <c r="G35">
        <v>54</v>
      </c>
      <c r="H35" s="2"/>
      <c r="I35">
        <v>15</v>
      </c>
    </row>
    <row r="36" spans="1:9" x14ac:dyDescent="0.3">
      <c r="G36">
        <v>55</v>
      </c>
      <c r="H36" s="2"/>
      <c r="I36">
        <v>16</v>
      </c>
    </row>
    <row r="37" spans="1:9" x14ac:dyDescent="0.3">
      <c r="G37">
        <v>56</v>
      </c>
      <c r="H37" s="2"/>
      <c r="I37">
        <v>17</v>
      </c>
    </row>
    <row r="38" spans="1:9" x14ac:dyDescent="0.3">
      <c r="G38">
        <v>57</v>
      </c>
      <c r="H38" s="2"/>
      <c r="I38">
        <v>18</v>
      </c>
    </row>
    <row r="39" spans="1:9" x14ac:dyDescent="0.3">
      <c r="G39">
        <v>58</v>
      </c>
      <c r="H39" s="2" t="s">
        <v>13</v>
      </c>
      <c r="I39">
        <v>19</v>
      </c>
    </row>
    <row r="41" spans="1:9" x14ac:dyDescent="0.3">
      <c r="A41" t="s">
        <v>19</v>
      </c>
      <c r="E41">
        <v>32</v>
      </c>
      <c r="F41">
        <v>1</v>
      </c>
    </row>
    <row r="42" spans="1:9" x14ac:dyDescent="0.3">
      <c r="A42" t="s">
        <v>5</v>
      </c>
      <c r="B42" s="4">
        <v>0.06</v>
      </c>
      <c r="E42">
        <v>33</v>
      </c>
      <c r="F42">
        <v>2</v>
      </c>
    </row>
    <row r="43" spans="1:9" x14ac:dyDescent="0.3">
      <c r="A43" t="s">
        <v>14</v>
      </c>
      <c r="B43">
        <f>29-5</f>
        <v>24</v>
      </c>
      <c r="E43">
        <v>34</v>
      </c>
      <c r="F43">
        <v>3</v>
      </c>
    </row>
    <row r="44" spans="1:9" x14ac:dyDescent="0.3">
      <c r="A44" t="s">
        <v>8</v>
      </c>
      <c r="B44">
        <f>F69-F50</f>
        <v>19</v>
      </c>
      <c r="E44">
        <v>35</v>
      </c>
      <c r="F44">
        <v>4</v>
      </c>
    </row>
    <row r="45" spans="1:9" x14ac:dyDescent="0.3">
      <c r="A45" t="s">
        <v>22</v>
      </c>
      <c r="B45">
        <f>F69-F55</f>
        <v>14</v>
      </c>
      <c r="E45">
        <v>36</v>
      </c>
      <c r="F45">
        <v>5</v>
      </c>
      <c r="G45" s="2" t="s">
        <v>25</v>
      </c>
    </row>
    <row r="46" spans="1:9" x14ac:dyDescent="0.3">
      <c r="A46" t="s">
        <v>23</v>
      </c>
      <c r="B46">
        <f>F69-F60</f>
        <v>9</v>
      </c>
      <c r="E46">
        <v>37</v>
      </c>
      <c r="F46">
        <v>6</v>
      </c>
      <c r="G46" s="2"/>
    </row>
    <row r="47" spans="1:9" x14ac:dyDescent="0.3">
      <c r="A47" t="s">
        <v>24</v>
      </c>
      <c r="B47">
        <v>50000</v>
      </c>
      <c r="E47">
        <v>38</v>
      </c>
      <c r="F47">
        <v>7</v>
      </c>
      <c r="G47" s="2"/>
    </row>
    <row r="48" spans="1:9" x14ac:dyDescent="0.3">
      <c r="A48" t="s">
        <v>10</v>
      </c>
      <c r="B48">
        <v>50000</v>
      </c>
      <c r="E48">
        <v>39</v>
      </c>
      <c r="F48">
        <v>8</v>
      </c>
      <c r="G48" s="2"/>
    </row>
    <row r="49" spans="1:13" x14ac:dyDescent="0.3">
      <c r="A49" t="s">
        <v>28</v>
      </c>
      <c r="B49">
        <v>50000</v>
      </c>
      <c r="E49">
        <v>40</v>
      </c>
      <c r="F49">
        <v>9</v>
      </c>
      <c r="G49" s="2"/>
    </row>
    <row r="50" spans="1:13" x14ac:dyDescent="0.3">
      <c r="A50" t="s">
        <v>29</v>
      </c>
      <c r="B50">
        <v>200000</v>
      </c>
      <c r="E50">
        <v>41</v>
      </c>
      <c r="F50">
        <v>10</v>
      </c>
      <c r="G50" s="2"/>
      <c r="H50" s="3" t="s">
        <v>26</v>
      </c>
    </row>
    <row r="51" spans="1:13" x14ac:dyDescent="0.3">
      <c r="E51">
        <v>42</v>
      </c>
      <c r="F51">
        <v>11</v>
      </c>
      <c r="G51" s="2"/>
      <c r="H51" s="3"/>
    </row>
    <row r="52" spans="1:13" x14ac:dyDescent="0.3">
      <c r="A52" t="s">
        <v>3</v>
      </c>
      <c r="B52" s="5">
        <f>FV(B42,B43,,-B47)</f>
        <v>202446.7320633721</v>
      </c>
      <c r="E52">
        <v>43</v>
      </c>
      <c r="F52">
        <v>12</v>
      </c>
      <c r="G52" s="2"/>
      <c r="H52" s="3"/>
    </row>
    <row r="53" spans="1:13" x14ac:dyDescent="0.3">
      <c r="A53" t="s">
        <v>4</v>
      </c>
      <c r="B53" s="5">
        <f>FV(B42,B44,,-B48)</f>
        <v>151279.97510437961</v>
      </c>
      <c r="E53">
        <v>44</v>
      </c>
      <c r="F53">
        <v>13</v>
      </c>
      <c r="G53" s="2"/>
      <c r="H53" s="3"/>
    </row>
    <row r="54" spans="1:13" x14ac:dyDescent="0.3">
      <c r="A54" t="s">
        <v>20</v>
      </c>
      <c r="B54" s="5">
        <f>FV(B42,B45,,-B49)</f>
        <v>113045.19778772131</v>
      </c>
      <c r="E54">
        <v>45</v>
      </c>
      <c r="F54">
        <v>14</v>
      </c>
      <c r="G54" s="2"/>
      <c r="H54" s="3"/>
    </row>
    <row r="55" spans="1:13" x14ac:dyDescent="0.3">
      <c r="A55" t="s">
        <v>30</v>
      </c>
      <c r="B55" s="5">
        <f>FV(B42,B46,,-B50)</f>
        <v>337895.79180053854</v>
      </c>
      <c r="E55">
        <v>46</v>
      </c>
      <c r="F55">
        <v>15</v>
      </c>
      <c r="G55" s="2"/>
      <c r="H55" s="3"/>
      <c r="I55" s="11" t="s">
        <v>27</v>
      </c>
    </row>
    <row r="56" spans="1:13" x14ac:dyDescent="0.3">
      <c r="A56" s="6" t="s">
        <v>17</v>
      </c>
      <c r="B56" s="15">
        <f>SUM(B52:B55)</f>
        <v>804667.69675601157</v>
      </c>
      <c r="E56">
        <v>47</v>
      </c>
      <c r="F56">
        <v>16</v>
      </c>
      <c r="G56" s="2"/>
      <c r="H56" s="3"/>
      <c r="I56" s="11"/>
    </row>
    <row r="57" spans="1:13" x14ac:dyDescent="0.3">
      <c r="E57">
        <v>48</v>
      </c>
      <c r="F57">
        <v>17</v>
      </c>
      <c r="G57" s="2"/>
      <c r="H57" s="3"/>
      <c r="I57" s="11"/>
    </row>
    <row r="58" spans="1:13" x14ac:dyDescent="0.3">
      <c r="E58">
        <v>49</v>
      </c>
      <c r="F58">
        <v>18</v>
      </c>
      <c r="G58" s="2"/>
      <c r="H58" s="3"/>
      <c r="I58" s="11"/>
    </row>
    <row r="59" spans="1:13" x14ac:dyDescent="0.3">
      <c r="E59">
        <v>50</v>
      </c>
      <c r="F59">
        <v>19</v>
      </c>
      <c r="G59" s="2"/>
      <c r="H59" s="3"/>
      <c r="I59" s="11"/>
    </row>
    <row r="60" spans="1:13" ht="28.8" x14ac:dyDescent="0.3">
      <c r="E60">
        <v>51</v>
      </c>
      <c r="F60">
        <v>20</v>
      </c>
      <c r="G60" s="2"/>
      <c r="H60" s="3"/>
      <c r="I60" s="11"/>
      <c r="J60" s="14" t="s">
        <v>31</v>
      </c>
    </row>
    <row r="61" spans="1:13" x14ac:dyDescent="0.3">
      <c r="E61">
        <v>52</v>
      </c>
      <c r="F61">
        <v>21</v>
      </c>
      <c r="G61" s="2"/>
      <c r="H61" s="3"/>
      <c r="I61" s="11"/>
      <c r="J61" s="3"/>
      <c r="M61" s="12"/>
    </row>
    <row r="62" spans="1:13" x14ac:dyDescent="0.3">
      <c r="E62">
        <v>53</v>
      </c>
      <c r="F62">
        <v>22</v>
      </c>
      <c r="G62" s="2"/>
      <c r="H62" s="3"/>
      <c r="I62" s="11"/>
      <c r="J62" s="3"/>
    </row>
    <row r="63" spans="1:13" x14ac:dyDescent="0.3">
      <c r="E63">
        <v>54</v>
      </c>
      <c r="F63">
        <v>23</v>
      </c>
      <c r="G63" s="2"/>
      <c r="H63" s="3"/>
      <c r="I63" s="11"/>
      <c r="J63" s="3"/>
    </row>
    <row r="64" spans="1:13" x14ac:dyDescent="0.3">
      <c r="E64">
        <v>55</v>
      </c>
      <c r="F64">
        <v>24</v>
      </c>
      <c r="G64" s="2"/>
      <c r="H64" s="3"/>
      <c r="I64" s="11"/>
      <c r="J64" s="3"/>
    </row>
    <row r="65" spans="1:11" x14ac:dyDescent="0.3">
      <c r="E65">
        <v>56</v>
      </c>
      <c r="F65">
        <v>25</v>
      </c>
      <c r="G65" s="2"/>
      <c r="H65" s="3"/>
      <c r="I65" s="11"/>
      <c r="J65" s="3"/>
    </row>
    <row r="66" spans="1:11" x14ac:dyDescent="0.3">
      <c r="E66">
        <v>57</v>
      </c>
      <c r="F66">
        <v>26</v>
      </c>
      <c r="G66" s="2"/>
      <c r="H66" s="3"/>
      <c r="I66" s="11"/>
      <c r="J66" s="3"/>
    </row>
    <row r="67" spans="1:11" x14ac:dyDescent="0.3">
      <c r="E67">
        <v>58</v>
      </c>
      <c r="F67">
        <v>27</v>
      </c>
      <c r="G67" s="2"/>
      <c r="H67" s="3"/>
      <c r="I67" s="11"/>
      <c r="J67" s="3"/>
    </row>
    <row r="68" spans="1:11" x14ac:dyDescent="0.3">
      <c r="E68">
        <v>59</v>
      </c>
      <c r="F68">
        <v>28</v>
      </c>
      <c r="G68" s="2"/>
      <c r="H68" s="3"/>
      <c r="I68" s="11"/>
      <c r="J68" s="3"/>
    </row>
    <row r="69" spans="1:11" ht="28.8" x14ac:dyDescent="0.3">
      <c r="E69">
        <v>60</v>
      </c>
      <c r="F69">
        <v>29</v>
      </c>
      <c r="G69" s="2" t="s">
        <v>3</v>
      </c>
      <c r="H69" s="3" t="s">
        <v>4</v>
      </c>
      <c r="I69" s="11" t="s">
        <v>20</v>
      </c>
      <c r="J69" s="3" t="s">
        <v>30</v>
      </c>
      <c r="K69" s="13" t="s">
        <v>21</v>
      </c>
    </row>
    <row r="72" spans="1:11" x14ac:dyDescent="0.3">
      <c r="A72" t="s">
        <v>32</v>
      </c>
    </row>
    <row r="73" spans="1:11" x14ac:dyDescent="0.3">
      <c r="A73" t="s">
        <v>33</v>
      </c>
      <c r="B73" s="4">
        <v>0.08</v>
      </c>
      <c r="H73">
        <v>100000</v>
      </c>
      <c r="I73" s="4">
        <v>0.05</v>
      </c>
      <c r="J73">
        <v>5</v>
      </c>
    </row>
    <row r="74" spans="1:11" x14ac:dyDescent="0.3">
      <c r="A74" t="s">
        <v>34</v>
      </c>
      <c r="B74">
        <f>B73/B75</f>
        <v>0.02</v>
      </c>
      <c r="E74">
        <v>1</v>
      </c>
    </row>
    <row r="75" spans="1:11" x14ac:dyDescent="0.3">
      <c r="A75" t="s">
        <v>35</v>
      </c>
      <c r="B75">
        <v>4</v>
      </c>
      <c r="E75">
        <v>2</v>
      </c>
      <c r="H75" t="s">
        <v>42</v>
      </c>
      <c r="J75" t="s">
        <v>44</v>
      </c>
    </row>
    <row r="76" spans="1:11" x14ac:dyDescent="0.3">
      <c r="A76" t="s">
        <v>36</v>
      </c>
      <c r="B76">
        <v>5</v>
      </c>
      <c r="E76">
        <v>3</v>
      </c>
      <c r="H76" t="s">
        <v>43</v>
      </c>
      <c r="J76" t="s">
        <v>45</v>
      </c>
    </row>
    <row r="77" spans="1:11" x14ac:dyDescent="0.3">
      <c r="A77" t="s">
        <v>37</v>
      </c>
      <c r="B77">
        <v>200000</v>
      </c>
      <c r="E77">
        <v>4</v>
      </c>
    </row>
    <row r="78" spans="1:11" x14ac:dyDescent="0.3">
      <c r="A78" t="s">
        <v>38</v>
      </c>
      <c r="B78">
        <v>50000</v>
      </c>
      <c r="E78">
        <v>5</v>
      </c>
    </row>
    <row r="79" spans="1:11" x14ac:dyDescent="0.3">
      <c r="A79" t="s">
        <v>39</v>
      </c>
      <c r="B79">
        <f>B77-B78</f>
        <v>150000</v>
      </c>
    </row>
    <row r="80" spans="1:11" x14ac:dyDescent="0.3">
      <c r="A80" t="s">
        <v>40</v>
      </c>
      <c r="B80">
        <v>0</v>
      </c>
    </row>
    <row r="81" spans="1:10" x14ac:dyDescent="0.3">
      <c r="A81" t="s">
        <v>41</v>
      </c>
      <c r="B81" s="7">
        <f>PMT(B74,B76,-B79,,B80)</f>
        <v>31823.759115648336</v>
      </c>
    </row>
    <row r="83" spans="1:10" x14ac:dyDescent="0.3">
      <c r="A83" t="s">
        <v>46</v>
      </c>
      <c r="B83" t="s">
        <v>36</v>
      </c>
      <c r="C83">
        <v>25</v>
      </c>
      <c r="G83">
        <v>1</v>
      </c>
      <c r="H83" s="3">
        <v>15000</v>
      </c>
      <c r="I83" s="16">
        <v>7.0000000000000007E-2</v>
      </c>
      <c r="J83" s="11" t="s">
        <v>2</v>
      </c>
    </row>
    <row r="84" spans="1:10" x14ac:dyDescent="0.3">
      <c r="B84" t="s">
        <v>5</v>
      </c>
      <c r="C84" s="4">
        <v>0.05</v>
      </c>
      <c r="G84">
        <v>2</v>
      </c>
      <c r="H84" s="3">
        <v>15000</v>
      </c>
      <c r="I84" s="17"/>
    </row>
    <row r="85" spans="1:10" x14ac:dyDescent="0.3">
      <c r="B85" t="s">
        <v>41</v>
      </c>
      <c r="C85">
        <v>15000</v>
      </c>
      <c r="G85">
        <v>3</v>
      </c>
      <c r="H85" s="3">
        <v>15000</v>
      </c>
      <c r="I85" s="17"/>
    </row>
    <row r="86" spans="1:10" x14ac:dyDescent="0.3">
      <c r="B86" t="s">
        <v>40</v>
      </c>
      <c r="C86">
        <v>0</v>
      </c>
      <c r="G86">
        <v>4</v>
      </c>
      <c r="H86" s="3">
        <v>15000</v>
      </c>
      <c r="I86" s="17"/>
    </row>
    <row r="87" spans="1:10" x14ac:dyDescent="0.3">
      <c r="B87" t="s">
        <v>11</v>
      </c>
      <c r="C87" s="18">
        <f>PV(C84,C83,-C85,,C86)</f>
        <v>211409.16849067138</v>
      </c>
      <c r="G87">
        <v>5</v>
      </c>
      <c r="H87" s="3">
        <v>15000</v>
      </c>
      <c r="I87" s="17"/>
    </row>
    <row r="88" spans="1:10" x14ac:dyDescent="0.3">
      <c r="G88">
        <v>6</v>
      </c>
      <c r="H88" s="3">
        <v>15000</v>
      </c>
      <c r="I88" s="17"/>
    </row>
    <row r="89" spans="1:10" x14ac:dyDescent="0.3">
      <c r="G89">
        <v>7</v>
      </c>
      <c r="H89" s="3">
        <v>15000</v>
      </c>
      <c r="I89" s="17"/>
    </row>
    <row r="90" spans="1:10" x14ac:dyDescent="0.3">
      <c r="G90">
        <v>8</v>
      </c>
      <c r="H90" s="3">
        <v>15000</v>
      </c>
      <c r="I90" s="17"/>
    </row>
    <row r="91" spans="1:10" x14ac:dyDescent="0.3">
      <c r="G91">
        <v>9</v>
      </c>
      <c r="H91" s="3">
        <v>15000</v>
      </c>
      <c r="I91" s="17"/>
    </row>
    <row r="92" spans="1:10" x14ac:dyDescent="0.3">
      <c r="G92">
        <v>10</v>
      </c>
      <c r="H92" s="3">
        <v>15000</v>
      </c>
      <c r="I92" s="17"/>
    </row>
    <row r="93" spans="1:10" x14ac:dyDescent="0.3">
      <c r="G93">
        <v>11</v>
      </c>
      <c r="H93" s="3">
        <v>15000</v>
      </c>
      <c r="I93" s="17"/>
    </row>
    <row r="94" spans="1:10" x14ac:dyDescent="0.3">
      <c r="G94">
        <v>12</v>
      </c>
      <c r="H94" s="3">
        <v>15000</v>
      </c>
      <c r="I94" s="17"/>
    </row>
    <row r="95" spans="1:10" x14ac:dyDescent="0.3">
      <c r="G95">
        <v>13</v>
      </c>
      <c r="H95" s="3">
        <v>15000</v>
      </c>
      <c r="I95" s="17"/>
    </row>
    <row r="96" spans="1:10" x14ac:dyDescent="0.3">
      <c r="G96">
        <v>14</v>
      </c>
      <c r="H96" s="3">
        <v>15000</v>
      </c>
      <c r="I96" s="17"/>
    </row>
    <row r="97" spans="1:11" x14ac:dyDescent="0.3">
      <c r="G97">
        <v>15</v>
      </c>
      <c r="H97" s="3">
        <v>15000</v>
      </c>
      <c r="I97" s="17"/>
    </row>
    <row r="98" spans="1:11" x14ac:dyDescent="0.3">
      <c r="G98">
        <v>16</v>
      </c>
      <c r="H98" s="3">
        <v>15000</v>
      </c>
      <c r="I98" s="17"/>
    </row>
    <row r="99" spans="1:11" x14ac:dyDescent="0.3">
      <c r="G99">
        <v>17</v>
      </c>
      <c r="H99" s="3">
        <v>15000</v>
      </c>
      <c r="I99" s="17"/>
    </row>
    <row r="100" spans="1:11" x14ac:dyDescent="0.3">
      <c r="G100">
        <v>18</v>
      </c>
      <c r="H100" s="3">
        <v>15000</v>
      </c>
      <c r="I100" s="17"/>
    </row>
    <row r="101" spans="1:11" x14ac:dyDescent="0.3">
      <c r="G101">
        <v>19</v>
      </c>
      <c r="H101" s="3">
        <v>15000</v>
      </c>
      <c r="I101" s="17"/>
    </row>
    <row r="102" spans="1:11" x14ac:dyDescent="0.3">
      <c r="G102" s="11">
        <v>20</v>
      </c>
      <c r="H102" s="3">
        <v>15000</v>
      </c>
      <c r="I102" s="17"/>
    </row>
    <row r="106" spans="1:11" x14ac:dyDescent="0.3">
      <c r="A106" t="s">
        <v>46</v>
      </c>
      <c r="G106">
        <v>1</v>
      </c>
      <c r="H106" s="19"/>
      <c r="I106" t="s">
        <v>28</v>
      </c>
      <c r="J106" t="s">
        <v>29</v>
      </c>
      <c r="K106" t="s">
        <v>47</v>
      </c>
    </row>
    <row r="107" spans="1:11" x14ac:dyDescent="0.3">
      <c r="A107" t="s">
        <v>5</v>
      </c>
      <c r="B107" s="4">
        <v>0.05</v>
      </c>
      <c r="G107">
        <v>2</v>
      </c>
      <c r="H107" s="19"/>
    </row>
    <row r="108" spans="1:11" x14ac:dyDescent="0.3">
      <c r="A108" t="s">
        <v>24</v>
      </c>
      <c r="B108" s="5">
        <f>PV(B107,G115-G110,-H111)</f>
        <v>432947.6670630821</v>
      </c>
      <c r="G108">
        <v>3</v>
      </c>
      <c r="H108" s="19"/>
    </row>
    <row r="109" spans="1:11" x14ac:dyDescent="0.3">
      <c r="A109" t="s">
        <v>28</v>
      </c>
      <c r="B109" s="15">
        <f>PV(B107,G110,,-B108)</f>
        <v>339225.82585539942</v>
      </c>
      <c r="G109">
        <v>4</v>
      </c>
      <c r="H109" s="19"/>
    </row>
    <row r="110" spans="1:11" x14ac:dyDescent="0.3">
      <c r="G110">
        <v>5</v>
      </c>
      <c r="H110" s="19"/>
    </row>
    <row r="111" spans="1:11" x14ac:dyDescent="0.3">
      <c r="A111" t="s">
        <v>10</v>
      </c>
      <c r="B111" s="5">
        <f>PV(B107,G120-G115,-H116)</f>
        <v>865895.33412616421</v>
      </c>
      <c r="G111">
        <v>6</v>
      </c>
      <c r="H111" s="11">
        <v>100000</v>
      </c>
      <c r="I111" s="11" t="s">
        <v>24</v>
      </c>
    </row>
    <row r="112" spans="1:11" x14ac:dyDescent="0.3">
      <c r="A112" t="s">
        <v>29</v>
      </c>
      <c r="B112" s="15">
        <f>PV(B107,G120-G115,,-B111)</f>
        <v>678451.65171079885</v>
      </c>
      <c r="G112">
        <v>7</v>
      </c>
      <c r="H112" s="11">
        <v>100000</v>
      </c>
      <c r="I112" s="11"/>
    </row>
    <row r="113" spans="1:10" x14ac:dyDescent="0.3">
      <c r="G113">
        <v>8</v>
      </c>
      <c r="H113" s="11">
        <v>100000</v>
      </c>
      <c r="I113" s="11"/>
    </row>
    <row r="114" spans="1:10" x14ac:dyDescent="0.3">
      <c r="A114" t="s">
        <v>11</v>
      </c>
      <c r="B114" s="15">
        <f>B109+B112</f>
        <v>1017677.4775661982</v>
      </c>
      <c r="G114">
        <v>9</v>
      </c>
      <c r="H114" s="11">
        <v>100000</v>
      </c>
      <c r="I114" s="11"/>
    </row>
    <row r="115" spans="1:10" x14ac:dyDescent="0.3">
      <c r="G115">
        <v>10</v>
      </c>
      <c r="H115" s="11">
        <v>100000</v>
      </c>
      <c r="I115" s="11"/>
    </row>
    <row r="116" spans="1:10" x14ac:dyDescent="0.3">
      <c r="G116">
        <v>11</v>
      </c>
      <c r="H116" s="3">
        <v>200000</v>
      </c>
      <c r="I116" s="3" t="s">
        <v>10</v>
      </c>
      <c r="J116" s="3" t="s">
        <v>10</v>
      </c>
    </row>
    <row r="117" spans="1:10" x14ac:dyDescent="0.3">
      <c r="G117">
        <v>12</v>
      </c>
      <c r="H117" s="3">
        <v>200000</v>
      </c>
      <c r="I117" s="3"/>
    </row>
    <row r="118" spans="1:10" x14ac:dyDescent="0.3">
      <c r="G118">
        <v>13</v>
      </c>
      <c r="H118" s="3">
        <v>200000</v>
      </c>
      <c r="I118" s="3"/>
    </row>
    <row r="119" spans="1:10" x14ac:dyDescent="0.3">
      <c r="G119">
        <v>14</v>
      </c>
      <c r="H119" s="3">
        <v>200000</v>
      </c>
      <c r="I119" s="3"/>
    </row>
    <row r="120" spans="1:10" x14ac:dyDescent="0.3">
      <c r="G120">
        <v>15</v>
      </c>
      <c r="H120" s="3">
        <v>200000</v>
      </c>
      <c r="I120" s="3"/>
    </row>
  </sheetData>
  <mergeCells count="1">
    <mergeCell ref="I83:I10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 B</dc:creator>
  <cp:lastModifiedBy>A B</cp:lastModifiedBy>
  <dcterms:created xsi:type="dcterms:W3CDTF">2023-12-23T07:55:23Z</dcterms:created>
  <dcterms:modified xsi:type="dcterms:W3CDTF">2023-12-23T09:24:45Z</dcterms:modified>
</cp:coreProperties>
</file>