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jana Joseph\Desktop\PRACTICE SET-3\"/>
    </mc:Choice>
  </mc:AlternateContent>
  <bookViews>
    <workbookView xWindow="0" yWindow="0" windowWidth="15780" windowHeight="11280"/>
  </bookViews>
  <sheets>
    <sheet name="Summary" sheetId="2" r:id="rId1"/>
    <sheet name="Comparison" sheetId="7" r:id="rId2"/>
    <sheet name="Region 1" sheetId="4" r:id="rId3"/>
    <sheet name="Region 2" sheetId="5" r:id="rId4"/>
    <sheet name="Region 3" sheetId="6" r:id="rId5"/>
    <sheet name="Projections" sheetId="1" r:id="rId6"/>
  </sheets>
  <definedNames>
    <definedName name="Q1_Increase">Projections!$B$15</definedName>
    <definedName name="Q2_Increase">Projections!$B$16</definedName>
    <definedName name="Q3_Increase">Projections!$B$17</definedName>
    <definedName name="Q4_Increase">Projections!$B$18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D12" i="2"/>
  <c r="C12" i="2"/>
  <c r="B12" i="2"/>
  <c r="E12" i="1" l="1"/>
  <c r="D12" i="1"/>
  <c r="C12" i="1"/>
  <c r="B12" i="1"/>
  <c r="E12" i="6"/>
  <c r="D12" i="6"/>
  <c r="C12" i="6"/>
  <c r="B12" i="6"/>
  <c r="E12" i="5"/>
  <c r="D12" i="5"/>
  <c r="C12" i="5"/>
  <c r="B12" i="5"/>
  <c r="E12" i="4"/>
  <c r="D12" i="4"/>
  <c r="C12" i="4"/>
  <c r="B12" i="4"/>
  <c r="F5" i="2" l="1"/>
  <c r="F6" i="2"/>
  <c r="F7" i="2"/>
  <c r="F8" i="2"/>
  <c r="F9" i="2"/>
  <c r="F10" i="2"/>
  <c r="F11" i="2"/>
  <c r="F5" i="4"/>
  <c r="F6" i="4"/>
  <c r="F7" i="4"/>
  <c r="F8" i="4"/>
  <c r="F9" i="4"/>
  <c r="F10" i="4"/>
  <c r="F11" i="4"/>
  <c r="F5" i="5"/>
  <c r="F6" i="5"/>
  <c r="F7" i="5"/>
  <c r="F8" i="5"/>
  <c r="F9" i="5"/>
  <c r="F10" i="5"/>
  <c r="F11" i="5"/>
  <c r="F5" i="6"/>
  <c r="F6" i="6"/>
  <c r="F7" i="6"/>
  <c r="F8" i="6"/>
  <c r="F9" i="6"/>
  <c r="F10" i="6"/>
  <c r="F11" i="6"/>
  <c r="F5" i="1"/>
  <c r="F6" i="1"/>
  <c r="F7" i="1"/>
  <c r="F8" i="1"/>
  <c r="F9" i="1"/>
  <c r="F10" i="1"/>
  <c r="F11" i="1"/>
  <c r="F4" i="2"/>
  <c r="F12" i="2" s="1"/>
  <c r="F4" i="4"/>
  <c r="F4" i="5"/>
  <c r="F4" i="6"/>
  <c r="F4" i="1"/>
  <c r="F12" i="1" l="1"/>
  <c r="F12" i="4"/>
  <c r="F12" i="5"/>
  <c r="F12" i="6"/>
</calcChain>
</file>

<file path=xl/sharedStrings.xml><?xml version="1.0" encoding="utf-8"?>
<sst xmlns="http://schemas.openxmlformats.org/spreadsheetml/2006/main" count="92" uniqueCount="20">
  <si>
    <t>Northwind Traders</t>
  </si>
  <si>
    <t>Annual Sales Summary</t>
  </si>
  <si>
    <t>Quarter 1</t>
  </si>
  <si>
    <t>Quarter 2</t>
  </si>
  <si>
    <t>Quarter 3</t>
  </si>
  <si>
    <t>Quarter 4</t>
  </si>
  <si>
    <t>Total</t>
  </si>
  <si>
    <t>Sailboat</t>
  </si>
  <si>
    <t>Speedboat</t>
  </si>
  <si>
    <t>Houseboat</t>
  </si>
  <si>
    <t>Jet Ski</t>
  </si>
  <si>
    <t>Kayak</t>
  </si>
  <si>
    <t>Canoe</t>
  </si>
  <si>
    <t>Yacht</t>
  </si>
  <si>
    <t>Percentage Increase</t>
  </si>
  <si>
    <t>Product</t>
  </si>
  <si>
    <t>Fishing boat</t>
  </si>
  <si>
    <t>Total Sales</t>
  </si>
  <si>
    <t>Highest Sales Amount</t>
  </si>
  <si>
    <t>Lowest Sales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</si>
</sst>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14"/>
      <color theme="0"/>
      <name val="Century Gothic"/>
      <family val="2"/>
      <scheme val="minor"/>
    </font>
    <font>
      <sz val="22"/>
      <color theme="0"/>
      <name val="Century Gothic"/>
      <family val="2"/>
      <scheme val="minor"/>
    </font>
    <font>
      <sz val="28"/>
      <color theme="0"/>
      <name val="Century Gothic"/>
      <family val="2"/>
      <scheme val="minor"/>
    </font>
    <font>
      <b/>
      <i/>
      <sz val="11"/>
      <color theme="1"/>
      <name val="Century Gothic"/>
      <family val="2"/>
      <scheme val="minor"/>
    </font>
    <font>
      <sz val="1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/>
    <xf numFmtId="0" fontId="2" fillId="2" borderId="0" xfId="2"/>
    <xf numFmtId="0" fontId="4" fillId="2" borderId="0" xfId="2" applyFont="1"/>
    <xf numFmtId="0" fontId="5" fillId="2" borderId="0" xfId="2" applyFont="1"/>
    <xf numFmtId="0" fontId="0" fillId="0" borderId="0" xfId="0"/>
    <xf numFmtId="0" fontId="2" fillId="2" borderId="0" xfId="2"/>
    <xf numFmtId="0" fontId="4" fillId="2" borderId="0" xfId="2" applyFont="1"/>
    <xf numFmtId="0" fontId="5" fillId="2" borderId="0" xfId="2" applyFont="1"/>
    <xf numFmtId="0" fontId="2" fillId="2" borderId="0" xfId="2"/>
    <xf numFmtId="0" fontId="4" fillId="2" borderId="0" xfId="2" applyFont="1"/>
    <xf numFmtId="0" fontId="5" fillId="2" borderId="0" xfId="2" applyFont="1"/>
    <xf numFmtId="0" fontId="0" fillId="0" borderId="0" xfId="0"/>
    <xf numFmtId="0" fontId="2" fillId="2" borderId="0" xfId="2"/>
    <xf numFmtId="0" fontId="4" fillId="2" borderId="0" xfId="2" applyFont="1"/>
    <xf numFmtId="0" fontId="5" fillId="2" borderId="0" xfId="2" applyFont="1"/>
    <xf numFmtId="0" fontId="0" fillId="0" borderId="0" xfId="0"/>
    <xf numFmtId="43" fontId="0" fillId="0" borderId="0" xfId="0" applyNumberFormat="1"/>
    <xf numFmtId="0" fontId="2" fillId="2" borderId="0" xfId="2"/>
    <xf numFmtId="0" fontId="3" fillId="2" borderId="0" xfId="2" applyFont="1"/>
    <xf numFmtId="0" fontId="4" fillId="2" borderId="0" xfId="2" applyFont="1"/>
    <xf numFmtId="0" fontId="5" fillId="2" borderId="0" xfId="2" applyFont="1"/>
    <xf numFmtId="0" fontId="0" fillId="0" borderId="0" xfId="0" applyAlignment="1">
      <alignment horizontal="right"/>
    </xf>
    <xf numFmtId="0" fontId="7" fillId="0" borderId="0" xfId="0" applyFont="1"/>
    <xf numFmtId="0" fontId="0" fillId="0" borderId="0" xfId="0" applyAlignment="1">
      <alignment horizontal="left" vertical="top"/>
    </xf>
    <xf numFmtId="0" fontId="7" fillId="3" borderId="1" xfId="3" applyFont="1" applyBorder="1" applyAlignment="1">
      <alignment horizontal="left" vertical="top"/>
    </xf>
    <xf numFmtId="164" fontId="0" fillId="0" borderId="0" xfId="1" applyNumberFormat="1" applyFont="1" applyAlignment="1">
      <alignment horizontal="right" vertical="top"/>
    </xf>
    <xf numFmtId="0" fontId="7" fillId="3" borderId="1" xfId="3" applyFont="1" applyBorder="1" applyAlignment="1">
      <alignment horizontal="center" vertical="top"/>
    </xf>
    <xf numFmtId="164" fontId="0" fillId="0" borderId="0" xfId="1" applyNumberFormat="1" applyFont="1" applyAlignment="1">
      <alignment horizontal="center" vertical="top"/>
    </xf>
    <xf numFmtId="0" fontId="7" fillId="0" borderId="0" xfId="0" applyFont="1" applyAlignment="1">
      <alignment horizont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0" fontId="0" fillId="4" borderId="0" xfId="0" applyFill="1" applyAlignment="1">
      <alignment vertical="top"/>
    </xf>
    <xf numFmtId="164" fontId="0" fillId="4" borderId="0" xfId="0" applyNumberFormat="1" applyFont="1" applyFill="1" applyAlignment="1">
      <alignment vertical="top"/>
    </xf>
    <xf numFmtId="0" fontId="0" fillId="4" borderId="0" xfId="0" applyFill="1" applyAlignment="1">
      <alignment horizontal="left" vertical="top"/>
    </xf>
    <xf numFmtId="164" fontId="0" fillId="4" borderId="0" xfId="0" applyNumberFormat="1" applyFont="1" applyFill="1" applyAlignment="1">
      <alignment horizontal="center" vertical="top"/>
    </xf>
    <xf numFmtId="164" fontId="0" fillId="4" borderId="0" xfId="0" applyNumberFormat="1" applyFont="1" applyFill="1" applyAlignment="1">
      <alignment horizontal="left" vertical="top"/>
    </xf>
    <xf numFmtId="164" fontId="0" fillId="4" borderId="0" xfId="0" applyNumberFormat="1" applyFill="1" applyAlignment="1">
      <alignment horizontal="center" vertical="top"/>
    </xf>
    <xf numFmtId="0" fontId="0" fillId="5" borderId="0" xfId="0" applyFill="1" applyAlignment="1">
      <alignment horizontal="left" vertical="top"/>
    </xf>
    <xf numFmtId="164" fontId="0" fillId="5" borderId="0" xfId="1" applyNumberFormat="1" applyFont="1" applyFill="1" applyAlignment="1">
      <alignment horizontal="right" vertical="top"/>
    </xf>
    <xf numFmtId="164" fontId="0" fillId="5" borderId="0" xfId="1" applyNumberFormat="1" applyFont="1" applyFill="1" applyAlignment="1">
      <alignment horizontal="center" vertical="top"/>
    </xf>
    <xf numFmtId="9" fontId="6" fillId="0" borderId="0" xfId="4" applyNumberFormat="1" applyFont="1" applyAlignment="1">
      <alignment vertical="top"/>
    </xf>
    <xf numFmtId="0" fontId="8" fillId="4" borderId="0" xfId="0" applyFont="1" applyFill="1"/>
    <xf numFmtId="164" fontId="0" fillId="0" borderId="0" xfId="0" applyNumberFormat="1"/>
  </cellXfs>
  <cellStyles count="5">
    <cellStyle name="20% - Accent1" xfId="3" builtinId="30"/>
    <cellStyle name="Accent1" xfId="2" builtinId="29"/>
    <cellStyle name="Comma" xfId="1" builtinId="3"/>
    <cellStyle name="Normal" xfId="0" builtinId="0"/>
    <cellStyle name="Percent" xfId="4" builtinId="5"/>
  </cellStyles>
  <dxfs count="78"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</dxf>
    <dxf>
      <border outline="0">
        <bottom style="double">
          <color theme="4"/>
        </bottom>
      </border>
    </dxf>
    <dxf>
      <alignment horizontal="left" vertical="top" textRotation="0" wrapText="0" indent="0" justifyLastLine="0" shrinkToFit="0" readingOrder="0"/>
    </dxf>
    <dxf>
      <border outline="0">
        <bottom style="medium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border outline="0">
        <bottom style="double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alignment horizontal="center" vertical="top" textRotation="0" wrapText="0" indent="0" justifyLastLine="0" shrinkToFit="0" readingOrder="0"/>
    </dxf>
    <dxf>
      <border outline="0">
        <bottom style="medium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vertical="top" textRotation="0" wrapText="0" indent="0" justifyLastLine="0" shrinkToFit="0" readingOrder="0"/>
    </dxf>
    <dxf>
      <border outline="0">
        <bottom style="double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35" formatCode="_(* #,##0.00_);_(* \(#,##0.00\);_(* &quot;-&quot;??_);_(@_)"/>
      <fill>
        <patternFill patternType="solid">
          <fgColor indexed="64"/>
          <bgColor theme="4" tint="0.79998168889431442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general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alignment horizontal="left" vertical="top" textRotation="0" wrapText="0" indent="0" justifyLastLine="0" shrinkToFit="0" readingOrder="0"/>
    </dxf>
    <dxf>
      <border outline="0">
        <bottom style="medium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left" vertical="top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center" vertical="top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minor"/>
      </font>
      <fill>
        <patternFill patternType="solid">
          <fgColor indexed="64"/>
          <bgColor theme="4" tint="0.79998168889431442"/>
        </patternFill>
      </fill>
      <alignment horizontal="center" vertical="top" textRotation="0" wrapText="0" indent="0" justifyLastLine="0" shrinkToFit="0" readingOrder="0"/>
    </dxf>
    <dxf>
      <border outline="0">
        <bottom style="double">
          <color theme="4"/>
        </bottom>
      </border>
    </dxf>
    <dxf>
      <alignment horizontal="left" vertical="top" textRotation="0" wrapText="0" indent="0" justifyLastLine="0" shrinkToFit="0" readingOrder="0"/>
    </dxf>
    <dxf>
      <border outline="0">
        <bottom style="medium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Highest-Selling Personal Watercraft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Quarter 1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Summary!$A$7:$A$9</c:f>
              <c:strCache>
                <c:ptCount val="3"/>
                <c:pt idx="0">
                  <c:v>Jet Ski</c:v>
                </c:pt>
                <c:pt idx="1">
                  <c:v>Kayak</c:v>
                </c:pt>
                <c:pt idx="2">
                  <c:v>Canoe</c:v>
                </c:pt>
              </c:strCache>
            </c:strRef>
          </c:cat>
          <c:val>
            <c:numRef>
              <c:f>Summary!$B$7:$B$9</c:f>
              <c:numCache>
                <c:formatCode>_("$"* #,##0_);_("$"* \(#,##0\);_("$"* "-"??_);_(@_)</c:formatCode>
                <c:ptCount val="3"/>
                <c:pt idx="0">
                  <c:v>1150000</c:v>
                </c:pt>
                <c:pt idx="1">
                  <c:v>550000</c:v>
                </c:pt>
                <c:pt idx="2">
                  <c:v>200000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4D-4936-BC7D-11BAEEE20688}"/>
            </c:ext>
          </c:extLst>
        </c:ser>
        <c:ser>
          <c:idx val="1"/>
          <c:order val="1"/>
          <c:tx>
            <c:strRef>
              <c:f>Summary!$C$3</c:f>
              <c:strCache>
                <c:ptCount val="1"/>
                <c:pt idx="0">
                  <c:v>Quarter 2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Summary!$A$7:$A$9</c:f>
              <c:strCache>
                <c:ptCount val="3"/>
                <c:pt idx="0">
                  <c:v>Jet Ski</c:v>
                </c:pt>
                <c:pt idx="1">
                  <c:v>Kayak</c:v>
                </c:pt>
                <c:pt idx="2">
                  <c:v>Canoe</c:v>
                </c:pt>
              </c:strCache>
            </c:strRef>
          </c:cat>
          <c:val>
            <c:numRef>
              <c:f>Summary!$C$7:$C$9</c:f>
              <c:numCache>
                <c:formatCode>_("$"* #,##0_);_("$"* \(#,##0\);_("$"* "-"??_);_(@_)</c:formatCode>
                <c:ptCount val="3"/>
                <c:pt idx="0">
                  <c:v>1850000</c:v>
                </c:pt>
                <c:pt idx="1">
                  <c:v>650000</c:v>
                </c:pt>
                <c:pt idx="2">
                  <c:v>375000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4D-4936-BC7D-11BAEEE20688}"/>
            </c:ext>
          </c:extLst>
        </c:ser>
        <c:ser>
          <c:idx val="2"/>
          <c:order val="2"/>
          <c:tx>
            <c:strRef>
              <c:f>Summary!$D$3</c:f>
              <c:strCache>
                <c:ptCount val="1"/>
                <c:pt idx="0">
                  <c:v>Quarter 3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Summary!$A$7:$A$9</c:f>
              <c:strCache>
                <c:ptCount val="3"/>
                <c:pt idx="0">
                  <c:v>Jet Ski</c:v>
                </c:pt>
                <c:pt idx="1">
                  <c:v>Kayak</c:v>
                </c:pt>
                <c:pt idx="2">
                  <c:v>Canoe</c:v>
                </c:pt>
              </c:strCache>
            </c:strRef>
          </c:cat>
          <c:val>
            <c:numRef>
              <c:f>Summary!$D$7:$D$9</c:f>
              <c:numCache>
                <c:formatCode>_("$"* #,##0_);_("$"* \(#,##0\);_("$"* "-"??_);_(@_)</c:formatCode>
                <c:ptCount val="3"/>
                <c:pt idx="0">
                  <c:v>2300000</c:v>
                </c:pt>
                <c:pt idx="1">
                  <c:v>525000</c:v>
                </c:pt>
                <c:pt idx="2">
                  <c:v>240500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4D-4936-BC7D-11BAEEE20688}"/>
            </c:ext>
          </c:extLst>
        </c:ser>
        <c:ser>
          <c:idx val="3"/>
          <c:order val="3"/>
          <c:tx>
            <c:strRef>
              <c:f>Summary!$E$3</c:f>
              <c:strCache>
                <c:ptCount val="1"/>
                <c:pt idx="0">
                  <c:v>Quarter 4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accent4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75000"/>
                </a:schemeClr>
              </a:contourClr>
            </a:sp3d>
          </c:spPr>
          <c:invertIfNegative val="0"/>
          <c:cat>
            <c:strRef>
              <c:f>Summary!$A$7:$A$9</c:f>
              <c:strCache>
                <c:ptCount val="3"/>
                <c:pt idx="0">
                  <c:v>Jet Ski</c:v>
                </c:pt>
                <c:pt idx="1">
                  <c:v>Kayak</c:v>
                </c:pt>
                <c:pt idx="2">
                  <c:v>Canoe</c:v>
                </c:pt>
              </c:strCache>
            </c:strRef>
          </c:cat>
          <c:val>
            <c:numRef>
              <c:f>Summary!$E$7:$E$9</c:f>
              <c:numCache>
                <c:formatCode>_("$"* #,##0_);_("$"* \(#,##0\);_("$"* "-"??_);_(@_)</c:formatCode>
                <c:ptCount val="3"/>
                <c:pt idx="0">
                  <c:v>575000</c:v>
                </c:pt>
                <c:pt idx="1">
                  <c:v>500000</c:v>
                </c:pt>
                <c:pt idx="2">
                  <c:v>127500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D5-4CBE-8FA1-840068C03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5183440"/>
        <c:axId val="122357968"/>
        <c:axId val="0"/>
      </c:bar3DChart>
      <c:catAx>
        <c:axId val="22518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357968"/>
        <c:crosses val="autoZero"/>
        <c:auto val="1"/>
        <c:lblAlgn val="ctr"/>
        <c:lblOffset val="100"/>
        <c:noMultiLvlLbl val="0"/>
      </c:catAx>
      <c:valAx>
        <c:axId val="12235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18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28575</xdr:rowOff>
    </xdr:from>
    <xdr:to>
      <xdr:col>3</xdr:col>
      <xdr:colOff>219075</xdr:colOff>
      <xdr:row>2</xdr:row>
      <xdr:rowOff>0</xdr:rowOff>
    </xdr:to>
    <xdr:pic>
      <xdr:nvPicPr>
        <xdr:cNvPr id="2" name="Graphic 1" descr="white anchor logo">
          <a:extLst>
            <a:ext uri="{FF2B5EF4-FFF2-40B4-BE49-F238E27FC236}">
              <a16:creationId xmlns:a16="http://schemas.microsoft.com/office/drawing/2014/main" id="{A1B7443A-1B6E-4BC7-8881-95F434ACC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3171825" y="28575"/>
          <a:ext cx="1028700" cy="7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 descr="Column chart with Jet Ski, Kayak and Canoe as category X labels and Quarter 1, Quarter 2, Quarter 3 and Quarter 4 in the legend.">
          <a:extLst>
            <a:ext uri="{FF2B5EF4-FFF2-40B4-BE49-F238E27FC236}">
              <a16:creationId xmlns:a16="http://schemas.microsoft.com/office/drawing/2014/main" id="{42FDD9FF-0828-4EFE-9DEB-1439C6146CF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0</xdr:row>
      <xdr:rowOff>0</xdr:rowOff>
    </xdr:from>
    <xdr:to>
      <xdr:col>3</xdr:col>
      <xdr:colOff>152400</xdr:colOff>
      <xdr:row>1</xdr:row>
      <xdr:rowOff>333375</xdr:rowOff>
    </xdr:to>
    <xdr:pic>
      <xdr:nvPicPr>
        <xdr:cNvPr id="2" name="Graphic 1" descr="white anchor logo">
          <a:extLst>
            <a:ext uri="{FF2B5EF4-FFF2-40B4-BE49-F238E27FC236}">
              <a16:creationId xmlns:a16="http://schemas.microsoft.com/office/drawing/2014/main" id="{58284BCE-C94C-404B-B6D0-8E519193B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3105150" y="0"/>
          <a:ext cx="1028700" cy="771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0</xdr:row>
      <xdr:rowOff>0</xdr:rowOff>
    </xdr:from>
    <xdr:to>
      <xdr:col>3</xdr:col>
      <xdr:colOff>180975</xdr:colOff>
      <xdr:row>1</xdr:row>
      <xdr:rowOff>333375</xdr:rowOff>
    </xdr:to>
    <xdr:pic>
      <xdr:nvPicPr>
        <xdr:cNvPr id="2" name="Graphic 1" descr="white anchor logo">
          <a:extLst>
            <a:ext uri="{FF2B5EF4-FFF2-40B4-BE49-F238E27FC236}">
              <a16:creationId xmlns:a16="http://schemas.microsoft.com/office/drawing/2014/main" id="{125E2781-D026-4E5C-813E-2B7A809021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3133725" y="0"/>
          <a:ext cx="1028700" cy="771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0</xdr:row>
      <xdr:rowOff>0</xdr:rowOff>
    </xdr:from>
    <xdr:to>
      <xdr:col>3</xdr:col>
      <xdr:colOff>180975</xdr:colOff>
      <xdr:row>1</xdr:row>
      <xdr:rowOff>333375</xdr:rowOff>
    </xdr:to>
    <xdr:pic>
      <xdr:nvPicPr>
        <xdr:cNvPr id="2" name="Graphic 1" descr="white anchor logo">
          <a:extLst>
            <a:ext uri="{FF2B5EF4-FFF2-40B4-BE49-F238E27FC236}">
              <a16:creationId xmlns:a16="http://schemas.microsoft.com/office/drawing/2014/main" id="{AEA23539-295A-4297-8CB9-60A1D659B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3133725" y="0"/>
          <a:ext cx="1028700" cy="7715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419101</xdr:colOff>
      <xdr:row>0</xdr:row>
      <xdr:rowOff>0</xdr:rowOff>
    </xdr:from>
    <xdr:to>
      <xdr:col>3</xdr:col>
      <xdr:colOff>180976</xdr:colOff>
      <xdr:row>1</xdr:row>
      <xdr:rowOff>333375</xdr:rowOff>
    </xdr:to>
    <xdr:pic>
      <xdr:nvPicPr>
        <xdr:cNvPr id="2" name="Graphic 1" descr="white anchor logo">
          <a:extLst>
            <a:ext uri="{FF2B5EF4-FFF2-40B4-BE49-F238E27FC236}">
              <a16:creationId xmlns:a16="http://schemas.microsoft.com/office/drawing/2014/main" id="{F5DBE668-3456-4B53-8E2A-5E347211A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3133726" y="0"/>
          <a:ext cx="1028700" cy="7715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4" name="Table4" displayName="Table4" ref="A3:F12" totalsRowCount="1" headerRowDxfId="77" dataDxfId="75" totalsRowDxfId="73" headerRowBorderDxfId="76" tableBorderDxfId="74" headerRowCellStyle="20% - Accent1" totalsRowCellStyle="20% - Accent1">
  <autoFilter ref="A3:F11"/>
  <tableColumns count="6">
    <tableColumn id="1" name="Product" totalsRowLabel="Total" dataDxfId="72" totalsRowDxfId="71"/>
    <tableColumn id="2" name="Quarter 1" totalsRowFunction="sum" dataDxfId="70" totalsRowDxfId="69"/>
    <tableColumn id="3" name="Quarter 2" totalsRowFunction="sum" dataDxfId="68" totalsRowDxfId="67"/>
    <tableColumn id="4" name="Quarter 3" totalsRowFunction="sum" dataDxfId="66" totalsRowDxfId="65"/>
    <tableColumn id="5" name="Quarter 4" totalsRowFunction="sum" dataDxfId="64" totalsRowDxfId="63"/>
    <tableColumn id="6" name="Total Sales" totalsRowFunction="sum" dataDxfId="62" totalsRowDxfId="61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3:F12" totalsRowCount="1" headerRowDxfId="60" dataDxfId="58" totalsRowDxfId="57" headerRowBorderDxfId="59" headerRowCellStyle="20% - Accent1" dataCellStyle="Comma">
  <autoFilter ref="A3:F11"/>
  <tableColumns count="6">
    <tableColumn id="1" name="Product" totalsRowLabel="Total" dataDxfId="56" totalsRowDxfId="55"/>
    <tableColumn id="2" name="Quarter 1" totalsRowFunction="sum" dataDxfId="54" totalsRowDxfId="53" dataCellStyle="Comma"/>
    <tableColumn id="3" name="Quarter 2" totalsRowFunction="sum" dataDxfId="52" totalsRowDxfId="51" dataCellStyle="Comma"/>
    <tableColumn id="4" name="Quarter 3" totalsRowFunction="sum" dataDxfId="50" totalsRowDxfId="49" dataCellStyle="Comma"/>
    <tableColumn id="5" name="Quarter 4" totalsRowFunction="sum" dataDxfId="48" totalsRowDxfId="47" dataCellStyle="Comma"/>
    <tableColumn id="6" name="Total Sales" totalsRowFunction="sum" dataDxfId="46" totalsRowDxfId="45" dataCellStyle="Comma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3:F12" totalsRowCount="1" headerRowDxfId="44" dataDxfId="42" totalsRowDxfId="40" headerRowBorderDxfId="43" tableBorderDxfId="41" headerRowCellStyle="20% - Accent1" dataCellStyle="Comma">
  <autoFilter ref="A3:F11"/>
  <tableColumns count="6">
    <tableColumn id="1" name="Product" totalsRowLabel="Total" dataDxfId="39" totalsRowDxfId="38"/>
    <tableColumn id="2" name="Quarter 1" totalsRowFunction="sum" dataDxfId="37" totalsRowDxfId="36" dataCellStyle="Comma"/>
    <tableColumn id="3" name="Quarter 2" totalsRowFunction="sum" dataDxfId="35" totalsRowDxfId="34" dataCellStyle="Comma"/>
    <tableColumn id="4" name="Quarter 3" totalsRowFunction="sum" dataDxfId="33" totalsRowDxfId="32" dataCellStyle="Comma"/>
    <tableColumn id="5" name="Quarter 4" totalsRowFunction="sum" dataDxfId="31" totalsRowDxfId="30" dataCellStyle="Comma"/>
    <tableColumn id="6" name="Total Sales" totalsRowFunction="sum" dataDxfId="29" totalsRowDxfId="28" dataCellStyle="Comma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2" name="Table2" displayName="Table2" ref="A3:F12" totalsRowCount="1" headerRowDxfId="27" dataDxfId="25" totalsRowDxfId="23" headerRowBorderDxfId="26" tableBorderDxfId="24" headerRowCellStyle="20% - Accent1" dataCellStyle="Comma">
  <autoFilter ref="A3:F11"/>
  <tableColumns count="6">
    <tableColumn id="1" name="Product" totalsRowLabel="Total" totalsRowDxfId="22"/>
    <tableColumn id="2" name="Quarter 1" totalsRowFunction="sum" totalsRowDxfId="21" dataCellStyle="Comma"/>
    <tableColumn id="3" name="Quarter 2" totalsRowFunction="sum" totalsRowDxfId="20" dataCellStyle="Comma"/>
    <tableColumn id="4" name="Quarter 3" totalsRowFunction="sum" totalsRowDxfId="19" dataCellStyle="Comma"/>
    <tableColumn id="5" name="Quarter 4" totalsRowFunction="sum" totalsRowDxfId="18" dataCellStyle="Comma"/>
    <tableColumn id="6" name="Total Sales" totalsRowFunction="sum" totalsRowDxfId="17" dataCellStyle="Comma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A3:F12" totalsRowCount="1" headerRowDxfId="16" dataDxfId="14" totalsRowDxfId="12" headerRowBorderDxfId="15" tableBorderDxfId="13" headerRowCellStyle="20% - Accent1">
  <autoFilter ref="A3:F11"/>
  <tableColumns count="6">
    <tableColumn id="1" name="Product" totalsRowLabel="Total" dataDxfId="11" totalsRowDxfId="10"/>
    <tableColumn id="2" name="Quarter 1" totalsRowFunction="sum" dataDxfId="9" totalsRowDxfId="8"/>
    <tableColumn id="3" name="Quarter 2" totalsRowFunction="sum" dataDxfId="7" totalsRowDxfId="6"/>
    <tableColumn id="4" name="Quarter 3" totalsRowFunction="sum" dataDxfId="5" totalsRowDxfId="4"/>
    <tableColumn id="5" name="Quarter 4" totalsRowFunction="sum" dataDxfId="3" totalsRowDxfId="2"/>
    <tableColumn id="6" name="Total Sales" totalsRowFunction="sum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H16"/>
  <sheetViews>
    <sheetView tabSelected="1" workbookViewId="0"/>
  </sheetViews>
  <sheetFormatPr defaultRowHeight="13.8" x14ac:dyDescent="0.25"/>
  <cols>
    <col min="1" max="1" width="20.59765625" customWidth="1"/>
    <col min="2" max="6" width="16.59765625" customWidth="1"/>
    <col min="7" max="7" width="19.8984375" customWidth="1"/>
    <col min="8" max="8" width="16.19921875" bestFit="1" customWidth="1"/>
  </cols>
  <sheetData>
    <row r="1" spans="1:8" ht="36.6" x14ac:dyDescent="0.6">
      <c r="A1" s="15" t="s">
        <v>0</v>
      </c>
      <c r="B1" s="13"/>
      <c r="C1" s="13"/>
      <c r="D1" s="13"/>
      <c r="E1" s="13"/>
      <c r="F1" s="13"/>
      <c r="G1" s="16"/>
      <c r="H1" s="16"/>
    </row>
    <row r="2" spans="1:8" ht="27.6" x14ac:dyDescent="0.45">
      <c r="A2" s="14" t="s">
        <v>1</v>
      </c>
      <c r="B2" s="13"/>
      <c r="C2" s="13"/>
      <c r="D2" s="13"/>
      <c r="E2" s="13"/>
      <c r="F2" s="13"/>
      <c r="G2" s="16"/>
      <c r="H2" s="16"/>
    </row>
    <row r="3" spans="1:8" s="23" customFormat="1" ht="14.4" thickBot="1" x14ac:dyDescent="0.3">
      <c r="A3" s="25" t="s">
        <v>15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17</v>
      </c>
    </row>
    <row r="4" spans="1:8" x14ac:dyDescent="0.25">
      <c r="A4" s="24" t="s">
        <v>7</v>
      </c>
      <c r="B4" s="30">
        <v>275000</v>
      </c>
      <c r="C4" s="30">
        <v>690000</v>
      </c>
      <c r="D4" s="30">
        <v>1600000</v>
      </c>
      <c r="E4" s="30">
        <v>169500</v>
      </c>
      <c r="F4" s="30">
        <f>SUM(B4:E4)</f>
        <v>2734500</v>
      </c>
    </row>
    <row r="5" spans="1:8" x14ac:dyDescent="0.25">
      <c r="A5" s="24" t="s">
        <v>8</v>
      </c>
      <c r="B5" s="30">
        <v>825000</v>
      </c>
      <c r="C5" s="30">
        <v>1145000</v>
      </c>
      <c r="D5" s="30">
        <v>1870000</v>
      </c>
      <c r="E5" s="30">
        <v>188400</v>
      </c>
      <c r="F5" s="30">
        <f t="shared" ref="F5:F11" si="0">SUM(B5:E5)</f>
        <v>4028400</v>
      </c>
    </row>
    <row r="6" spans="1:8" x14ac:dyDescent="0.25">
      <c r="A6" s="24" t="s">
        <v>9</v>
      </c>
      <c r="B6" s="30">
        <v>600000</v>
      </c>
      <c r="C6" s="30">
        <v>875000</v>
      </c>
      <c r="D6" s="30">
        <v>1025000</v>
      </c>
      <c r="E6" s="30">
        <v>610000</v>
      </c>
      <c r="F6" s="30">
        <f t="shared" si="0"/>
        <v>3110000</v>
      </c>
    </row>
    <row r="7" spans="1:8" x14ac:dyDescent="0.25">
      <c r="A7" s="24" t="s">
        <v>10</v>
      </c>
      <c r="B7" s="30">
        <v>1150000</v>
      </c>
      <c r="C7" s="30">
        <v>1850000</v>
      </c>
      <c r="D7" s="30">
        <v>2300000</v>
      </c>
      <c r="E7" s="30">
        <v>575000</v>
      </c>
      <c r="F7" s="30">
        <f t="shared" si="0"/>
        <v>5875000</v>
      </c>
    </row>
    <row r="8" spans="1:8" x14ac:dyDescent="0.25">
      <c r="A8" s="24" t="s">
        <v>11</v>
      </c>
      <c r="B8" s="30">
        <v>550000</v>
      </c>
      <c r="C8" s="30">
        <v>650000</v>
      </c>
      <c r="D8" s="30">
        <v>525000</v>
      </c>
      <c r="E8" s="30">
        <v>500000</v>
      </c>
      <c r="F8" s="30">
        <f t="shared" si="0"/>
        <v>2225000</v>
      </c>
    </row>
    <row r="9" spans="1:8" x14ac:dyDescent="0.25">
      <c r="A9" s="24" t="s">
        <v>12</v>
      </c>
      <c r="B9" s="30">
        <v>200000</v>
      </c>
      <c r="C9" s="30">
        <v>375000</v>
      </c>
      <c r="D9" s="30">
        <v>240500</v>
      </c>
      <c r="E9" s="30">
        <v>127500</v>
      </c>
      <c r="F9" s="30">
        <f t="shared" si="0"/>
        <v>943000</v>
      </c>
    </row>
    <row r="10" spans="1:8" x14ac:dyDescent="0.25">
      <c r="A10" s="24" t="s">
        <v>16</v>
      </c>
      <c r="B10" s="30">
        <v>9400000</v>
      </c>
      <c r="C10" s="30">
        <v>7600000</v>
      </c>
      <c r="D10" s="30">
        <v>5700000</v>
      </c>
      <c r="E10" s="30">
        <v>2300000</v>
      </c>
      <c r="F10" s="30">
        <f t="shared" si="0"/>
        <v>25000000</v>
      </c>
    </row>
    <row r="11" spans="1:8" x14ac:dyDescent="0.25">
      <c r="A11" s="24" t="s">
        <v>13</v>
      </c>
      <c r="B11" s="30">
        <v>10000000</v>
      </c>
      <c r="C11" s="30">
        <v>30010000</v>
      </c>
      <c r="D11" s="30">
        <v>30000000</v>
      </c>
      <c r="E11" s="30">
        <v>10000000</v>
      </c>
      <c r="F11" s="30">
        <f t="shared" si="0"/>
        <v>80010000</v>
      </c>
    </row>
    <row r="12" spans="1:8" x14ac:dyDescent="0.25">
      <c r="A12" s="34" t="s">
        <v>6</v>
      </c>
      <c r="B12" s="37">
        <f>SUBTOTAL(109,Table4[Quarter 1])</f>
        <v>23000000</v>
      </c>
      <c r="C12" s="37">
        <f>SUBTOTAL(109,Table4[Quarter 2])</f>
        <v>43195000</v>
      </c>
      <c r="D12" s="37">
        <f>SUBTOTAL(109,Table4[Quarter 3])</f>
        <v>43260500</v>
      </c>
      <c r="E12" s="37">
        <f>SUBTOTAL(109,Table4[Quarter 4])</f>
        <v>14470400</v>
      </c>
      <c r="F12" s="37">
        <f>SUBTOTAL(109,Table4[Total Sales])</f>
        <v>123925900</v>
      </c>
    </row>
    <row r="13" spans="1:8" x14ac:dyDescent="0.25">
      <c r="A13" s="12"/>
      <c r="B13" s="12"/>
      <c r="C13" s="12"/>
      <c r="D13" s="12"/>
      <c r="E13" s="12"/>
      <c r="F13" s="12"/>
      <c r="G13" s="12"/>
    </row>
    <row r="15" spans="1:8" x14ac:dyDescent="0.25">
      <c r="A15" s="42" t="s">
        <v>18</v>
      </c>
      <c r="B15" s="43"/>
    </row>
    <row r="16" spans="1:8" x14ac:dyDescent="0.25">
      <c r="A16" s="42" t="s">
        <v>19</v>
      </c>
      <c r="B16" s="43">
        <v>943000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12"/>
  <sheetViews>
    <sheetView workbookViewId="0"/>
  </sheetViews>
  <sheetFormatPr defaultRowHeight="13.8" x14ac:dyDescent="0.25"/>
  <cols>
    <col min="1" max="1" width="20.59765625" customWidth="1"/>
    <col min="2" max="6" width="16.59765625" customWidth="1"/>
    <col min="7" max="7" width="19.8984375" customWidth="1"/>
  </cols>
  <sheetData>
    <row r="1" spans="1:7" ht="36.6" x14ac:dyDescent="0.6">
      <c r="A1" s="11" t="s">
        <v>0</v>
      </c>
      <c r="B1" s="9"/>
      <c r="C1" s="9"/>
      <c r="D1" s="9"/>
      <c r="E1" s="9"/>
      <c r="F1" s="9"/>
    </row>
    <row r="2" spans="1:7" ht="27.6" x14ac:dyDescent="0.45">
      <c r="A2" s="10" t="s">
        <v>1</v>
      </c>
      <c r="B2" s="9"/>
      <c r="C2" s="9"/>
      <c r="D2" s="9"/>
      <c r="E2" s="9"/>
      <c r="F2" s="9"/>
    </row>
    <row r="3" spans="1:7" s="23" customFormat="1" ht="14.4" thickBot="1" x14ac:dyDescent="0.3">
      <c r="A3" s="25" t="s">
        <v>15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17</v>
      </c>
    </row>
    <row r="4" spans="1:7" x14ac:dyDescent="0.25">
      <c r="A4" s="24" t="s">
        <v>7</v>
      </c>
      <c r="B4" s="28">
        <v>75000</v>
      </c>
      <c r="C4" s="28">
        <v>300000</v>
      </c>
      <c r="D4" s="28">
        <v>850000</v>
      </c>
      <c r="E4" s="28">
        <v>50000</v>
      </c>
      <c r="F4" s="28">
        <f>SUM(B4:E4)</f>
        <v>1275000</v>
      </c>
      <c r="G4" s="22"/>
    </row>
    <row r="5" spans="1:7" x14ac:dyDescent="0.25">
      <c r="A5" s="24" t="s">
        <v>8</v>
      </c>
      <c r="B5" s="28">
        <v>65000</v>
      </c>
      <c r="C5" s="28">
        <v>500000</v>
      </c>
      <c r="D5" s="28">
        <v>750000</v>
      </c>
      <c r="E5" s="28">
        <v>45900</v>
      </c>
      <c r="F5" s="28">
        <f t="shared" ref="F5:F11" si="0">SUM(B5:E5)</f>
        <v>1360900</v>
      </c>
      <c r="G5" s="22"/>
    </row>
    <row r="6" spans="1:7" x14ac:dyDescent="0.25">
      <c r="A6" s="24" t="s">
        <v>9</v>
      </c>
      <c r="B6" s="28">
        <v>350000</v>
      </c>
      <c r="C6" s="28">
        <v>400000</v>
      </c>
      <c r="D6" s="28">
        <v>350000</v>
      </c>
      <c r="E6" s="28">
        <v>200000</v>
      </c>
      <c r="F6" s="28">
        <f t="shared" si="0"/>
        <v>1300000</v>
      </c>
      <c r="G6" s="22"/>
    </row>
    <row r="7" spans="1:7" x14ac:dyDescent="0.25">
      <c r="A7" s="24" t="s">
        <v>10</v>
      </c>
      <c r="B7" s="28">
        <v>250000</v>
      </c>
      <c r="C7" s="28">
        <v>500000</v>
      </c>
      <c r="D7" s="28">
        <v>750000</v>
      </c>
      <c r="E7" s="28">
        <v>150000</v>
      </c>
      <c r="F7" s="28">
        <f t="shared" si="0"/>
        <v>1650000</v>
      </c>
      <c r="G7" s="22"/>
    </row>
    <row r="8" spans="1:7" x14ac:dyDescent="0.25">
      <c r="A8" s="24" t="s">
        <v>11</v>
      </c>
      <c r="B8" s="28">
        <v>100000</v>
      </c>
      <c r="C8" s="28">
        <v>200000</v>
      </c>
      <c r="D8" s="28">
        <v>150000</v>
      </c>
      <c r="E8" s="28">
        <v>125000</v>
      </c>
      <c r="F8" s="28">
        <f t="shared" si="0"/>
        <v>575000</v>
      </c>
      <c r="G8" s="22"/>
    </row>
    <row r="9" spans="1:7" x14ac:dyDescent="0.25">
      <c r="A9" s="24" t="s">
        <v>12</v>
      </c>
      <c r="B9" s="28">
        <v>75000</v>
      </c>
      <c r="C9" s="28">
        <v>225000</v>
      </c>
      <c r="D9" s="28">
        <v>125000</v>
      </c>
      <c r="E9" s="28">
        <v>65000</v>
      </c>
      <c r="F9" s="28">
        <f t="shared" si="0"/>
        <v>490000</v>
      </c>
      <c r="G9" s="22"/>
    </row>
    <row r="10" spans="1:7" x14ac:dyDescent="0.25">
      <c r="A10" s="24" t="s">
        <v>16</v>
      </c>
      <c r="B10" s="28">
        <v>3500000</v>
      </c>
      <c r="C10" s="28">
        <v>2500000</v>
      </c>
      <c r="D10" s="28">
        <v>2500000</v>
      </c>
      <c r="E10" s="28">
        <v>1500000</v>
      </c>
      <c r="F10" s="28">
        <f t="shared" si="0"/>
        <v>10000000</v>
      </c>
      <c r="G10" s="22"/>
    </row>
    <row r="11" spans="1:7" x14ac:dyDescent="0.25">
      <c r="A11" s="24" t="s">
        <v>13</v>
      </c>
      <c r="B11" s="28">
        <v>10000000</v>
      </c>
      <c r="C11" s="28">
        <v>20000000</v>
      </c>
      <c r="D11" s="28">
        <v>10000000</v>
      </c>
      <c r="E11" s="28">
        <v>10000000</v>
      </c>
      <c r="F11" s="28">
        <f t="shared" si="0"/>
        <v>50000000</v>
      </c>
      <c r="G11" s="22"/>
    </row>
    <row r="12" spans="1:7" x14ac:dyDescent="0.25">
      <c r="A12" s="32" t="s">
        <v>6</v>
      </c>
      <c r="B12" s="33">
        <f>SUBTOTAL(109,Table1[Quarter 1])</f>
        <v>14415000</v>
      </c>
      <c r="C12" s="33">
        <f>SUBTOTAL(109,Table1[Quarter 2])</f>
        <v>24625000</v>
      </c>
      <c r="D12" s="33">
        <f>SUBTOTAL(109,Table1[Quarter 3])</f>
        <v>15475000</v>
      </c>
      <c r="E12" s="33">
        <f>SUBTOTAL(109,Table1[Quarter 4])</f>
        <v>12135900</v>
      </c>
      <c r="F12" s="33">
        <f>SUBTOTAL(109,Table1[Total Sales])</f>
        <v>66650900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13"/>
  <sheetViews>
    <sheetView workbookViewId="0"/>
  </sheetViews>
  <sheetFormatPr defaultRowHeight="13.8" x14ac:dyDescent="0.25"/>
  <cols>
    <col min="1" max="1" width="20.59765625" customWidth="1"/>
    <col min="2" max="6" width="16.59765625" customWidth="1"/>
    <col min="7" max="7" width="19.8984375" customWidth="1"/>
  </cols>
  <sheetData>
    <row r="1" spans="1:7" ht="36.6" x14ac:dyDescent="0.6">
      <c r="A1" s="8" t="s">
        <v>0</v>
      </c>
      <c r="B1" s="6"/>
      <c r="C1" s="6"/>
      <c r="D1" s="6"/>
      <c r="E1" s="6"/>
      <c r="F1" s="6"/>
    </row>
    <row r="2" spans="1:7" ht="27.6" x14ac:dyDescent="0.45">
      <c r="A2" s="7" t="s">
        <v>1</v>
      </c>
      <c r="B2" s="6"/>
      <c r="C2" s="6"/>
      <c r="D2" s="6"/>
      <c r="E2" s="6"/>
      <c r="F2" s="6"/>
    </row>
    <row r="3" spans="1:7" s="23" customFormat="1" ht="14.4" thickBot="1" x14ac:dyDescent="0.3">
      <c r="A3" s="25" t="s">
        <v>15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17</v>
      </c>
    </row>
    <row r="4" spans="1:7" x14ac:dyDescent="0.25">
      <c r="A4" s="24" t="s">
        <v>7</v>
      </c>
      <c r="B4" s="28">
        <v>50000</v>
      </c>
      <c r="C4" s="28">
        <v>65000</v>
      </c>
      <c r="D4" s="28">
        <v>100000</v>
      </c>
      <c r="E4" s="28">
        <v>75000</v>
      </c>
      <c r="F4" s="28">
        <f>SUM(B4:E4)</f>
        <v>290000</v>
      </c>
      <c r="G4" s="22"/>
    </row>
    <row r="5" spans="1:7" x14ac:dyDescent="0.25">
      <c r="A5" s="24" t="s">
        <v>8</v>
      </c>
      <c r="B5" s="28">
        <v>110000</v>
      </c>
      <c r="C5" s="28">
        <v>220000</v>
      </c>
      <c r="D5" s="28">
        <v>320000</v>
      </c>
      <c r="E5" s="28">
        <v>100000</v>
      </c>
      <c r="F5" s="28">
        <f t="shared" ref="F5:F11" si="0">SUM(B5:E5)</f>
        <v>750000</v>
      </c>
      <c r="G5" s="22"/>
    </row>
    <row r="6" spans="1:7" x14ac:dyDescent="0.25">
      <c r="A6" s="24" t="s">
        <v>9</v>
      </c>
      <c r="B6" s="28">
        <v>150000</v>
      </c>
      <c r="C6" s="28">
        <v>225000</v>
      </c>
      <c r="D6" s="28">
        <v>325000</v>
      </c>
      <c r="E6" s="28">
        <v>260000</v>
      </c>
      <c r="F6" s="28">
        <f t="shared" si="0"/>
        <v>960000</v>
      </c>
      <c r="G6" s="22"/>
    </row>
    <row r="7" spans="1:7" x14ac:dyDescent="0.25">
      <c r="A7" s="24" t="s">
        <v>10</v>
      </c>
      <c r="B7" s="28">
        <v>400000</v>
      </c>
      <c r="C7" s="28">
        <v>600000</v>
      </c>
      <c r="D7" s="28">
        <v>800000</v>
      </c>
      <c r="E7" s="28">
        <v>225000</v>
      </c>
      <c r="F7" s="28">
        <f t="shared" si="0"/>
        <v>2025000</v>
      </c>
      <c r="G7" s="22"/>
    </row>
    <row r="8" spans="1:7" x14ac:dyDescent="0.25">
      <c r="A8" s="24" t="s">
        <v>11</v>
      </c>
      <c r="B8" s="28">
        <v>300000</v>
      </c>
      <c r="C8" s="28">
        <v>225000</v>
      </c>
      <c r="D8" s="28">
        <v>200000</v>
      </c>
      <c r="E8" s="28">
        <v>225000</v>
      </c>
      <c r="F8" s="28">
        <f t="shared" si="0"/>
        <v>950000</v>
      </c>
      <c r="G8" s="22"/>
    </row>
    <row r="9" spans="1:7" x14ac:dyDescent="0.25">
      <c r="A9" s="24" t="s">
        <v>12</v>
      </c>
      <c r="B9" s="28">
        <v>50000</v>
      </c>
      <c r="C9" s="28">
        <v>75000</v>
      </c>
      <c r="D9" s="28">
        <v>65500</v>
      </c>
      <c r="E9" s="28">
        <v>22500</v>
      </c>
      <c r="F9" s="40">
        <f t="shared" si="0"/>
        <v>213000</v>
      </c>
      <c r="G9" s="22"/>
    </row>
    <row r="10" spans="1:7" x14ac:dyDescent="0.25">
      <c r="A10" s="24" t="s">
        <v>16</v>
      </c>
      <c r="B10" s="28">
        <v>2000000</v>
      </c>
      <c r="C10" s="28">
        <v>3000000</v>
      </c>
      <c r="D10" s="28">
        <v>2000000</v>
      </c>
      <c r="E10" s="28">
        <v>0</v>
      </c>
      <c r="F10" s="28">
        <f t="shared" si="0"/>
        <v>7000000</v>
      </c>
      <c r="G10" s="22"/>
    </row>
    <row r="11" spans="1:7" x14ac:dyDescent="0.25">
      <c r="A11" s="24" t="s">
        <v>13</v>
      </c>
      <c r="B11" s="28">
        <v>0</v>
      </c>
      <c r="C11" s="28">
        <v>10000</v>
      </c>
      <c r="D11" s="28">
        <v>10000000</v>
      </c>
      <c r="E11" s="28">
        <v>0</v>
      </c>
      <c r="F11" s="28">
        <f t="shared" si="0"/>
        <v>10010000</v>
      </c>
      <c r="G11" s="22"/>
    </row>
    <row r="12" spans="1:7" x14ac:dyDescent="0.25">
      <c r="A12" s="34" t="s">
        <v>6</v>
      </c>
      <c r="B12" s="35">
        <f>SUBTOTAL(109,Table3[Quarter 1])</f>
        <v>3060000</v>
      </c>
      <c r="C12" s="35">
        <f>SUBTOTAL(109,Table3[Quarter 2])</f>
        <v>4420000</v>
      </c>
      <c r="D12" s="35">
        <f>SUBTOTAL(109,Table3[Quarter 3])</f>
        <v>13810500</v>
      </c>
      <c r="E12" s="35">
        <f>SUBTOTAL(109,Table3[Quarter 4])</f>
        <v>907500</v>
      </c>
      <c r="F12" s="35">
        <f>SUBTOTAL(109,Table3[Total Sales])</f>
        <v>22198000</v>
      </c>
    </row>
    <row r="13" spans="1:7" x14ac:dyDescent="0.25">
      <c r="A13" s="5"/>
      <c r="B13" s="5"/>
      <c r="C13" s="5"/>
      <c r="D13" s="5"/>
      <c r="E13" s="5"/>
      <c r="F13" s="5"/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13"/>
  <sheetViews>
    <sheetView workbookViewId="0"/>
  </sheetViews>
  <sheetFormatPr defaultRowHeight="13.8" x14ac:dyDescent="0.25"/>
  <cols>
    <col min="1" max="1" width="20.59765625" customWidth="1"/>
    <col min="2" max="6" width="16.59765625" customWidth="1"/>
    <col min="7" max="7" width="19.8984375" customWidth="1"/>
  </cols>
  <sheetData>
    <row r="1" spans="1:7" ht="36.6" x14ac:dyDescent="0.6">
      <c r="A1" s="4" t="s">
        <v>0</v>
      </c>
      <c r="B1" s="2"/>
      <c r="C1" s="2"/>
      <c r="D1" s="2"/>
      <c r="E1" s="2"/>
      <c r="F1" s="2"/>
    </row>
    <row r="2" spans="1:7" ht="27.6" x14ac:dyDescent="0.45">
      <c r="A2" s="3" t="s">
        <v>1</v>
      </c>
      <c r="B2" s="2"/>
      <c r="C2" s="2"/>
      <c r="D2" s="2"/>
      <c r="E2" s="2"/>
      <c r="F2" s="2"/>
    </row>
    <row r="3" spans="1:7" s="29" customFormat="1" ht="14.4" thickBot="1" x14ac:dyDescent="0.3">
      <c r="A3" s="25" t="s">
        <v>15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17</v>
      </c>
    </row>
    <row r="4" spans="1:7" x14ac:dyDescent="0.25">
      <c r="A4" s="24" t="s">
        <v>7</v>
      </c>
      <c r="B4" s="26">
        <v>150000</v>
      </c>
      <c r="C4" s="26">
        <v>325000</v>
      </c>
      <c r="D4" s="26">
        <v>650000</v>
      </c>
      <c r="E4" s="26">
        <v>44500</v>
      </c>
      <c r="F4" s="26">
        <f>SUM(B4:E4)</f>
        <v>1169500</v>
      </c>
      <c r="G4" s="22"/>
    </row>
    <row r="5" spans="1:7" x14ac:dyDescent="0.25">
      <c r="A5" s="24" t="s">
        <v>8</v>
      </c>
      <c r="B5" s="26">
        <v>650000</v>
      </c>
      <c r="C5" s="26">
        <v>425000</v>
      </c>
      <c r="D5" s="26">
        <v>800000</v>
      </c>
      <c r="E5" s="26">
        <v>42500</v>
      </c>
      <c r="F5" s="26">
        <f t="shared" ref="F5:F11" si="0">SUM(B5:E5)</f>
        <v>1917500</v>
      </c>
      <c r="G5" s="22"/>
    </row>
    <row r="6" spans="1:7" x14ac:dyDescent="0.25">
      <c r="A6" s="24" t="s">
        <v>9</v>
      </c>
      <c r="B6" s="26">
        <v>100000</v>
      </c>
      <c r="C6" s="26">
        <v>250000</v>
      </c>
      <c r="D6" s="26">
        <v>350000</v>
      </c>
      <c r="E6" s="26">
        <v>150000</v>
      </c>
      <c r="F6" s="26">
        <f t="shared" si="0"/>
        <v>850000</v>
      </c>
      <c r="G6" s="22"/>
    </row>
    <row r="7" spans="1:7" x14ac:dyDescent="0.25">
      <c r="A7" s="24" t="s">
        <v>10</v>
      </c>
      <c r="B7" s="26">
        <v>500000</v>
      </c>
      <c r="C7" s="26">
        <v>750000</v>
      </c>
      <c r="D7" s="26">
        <v>750000</v>
      </c>
      <c r="E7" s="26">
        <v>200000</v>
      </c>
      <c r="F7" s="26">
        <f t="shared" si="0"/>
        <v>2200000</v>
      </c>
      <c r="G7" s="22"/>
    </row>
    <row r="8" spans="1:7" x14ac:dyDescent="0.25">
      <c r="A8" s="24" t="s">
        <v>11</v>
      </c>
      <c r="B8" s="26">
        <v>150000</v>
      </c>
      <c r="C8" s="26">
        <v>225000</v>
      </c>
      <c r="D8" s="26">
        <v>175000</v>
      </c>
      <c r="E8" s="26">
        <v>150000</v>
      </c>
      <c r="F8" s="26">
        <f t="shared" si="0"/>
        <v>700000</v>
      </c>
      <c r="G8" s="22"/>
    </row>
    <row r="9" spans="1:7" x14ac:dyDescent="0.25">
      <c r="A9" s="24" t="s">
        <v>12</v>
      </c>
      <c r="B9" s="26">
        <v>75000</v>
      </c>
      <c r="C9" s="26">
        <v>75000</v>
      </c>
      <c r="D9" s="26">
        <v>50000</v>
      </c>
      <c r="E9" s="26">
        <v>40000</v>
      </c>
      <c r="F9" s="26">
        <f t="shared" si="0"/>
        <v>240000</v>
      </c>
      <c r="G9" s="22"/>
    </row>
    <row r="10" spans="1:7" x14ac:dyDescent="0.25">
      <c r="A10" s="24" t="s">
        <v>16</v>
      </c>
      <c r="B10" s="26">
        <v>3900000</v>
      </c>
      <c r="C10" s="26">
        <v>2100000</v>
      </c>
      <c r="D10" s="26">
        <v>1200000</v>
      </c>
      <c r="E10" s="26">
        <v>800000</v>
      </c>
      <c r="F10" s="26">
        <f t="shared" si="0"/>
        <v>8000000</v>
      </c>
      <c r="G10" s="22"/>
    </row>
    <row r="11" spans="1:7" x14ac:dyDescent="0.25">
      <c r="A11" s="38" t="s">
        <v>13</v>
      </c>
      <c r="B11" s="39">
        <v>0</v>
      </c>
      <c r="C11" s="39">
        <v>10000000</v>
      </c>
      <c r="D11" s="39">
        <v>10000000</v>
      </c>
      <c r="E11" s="39">
        <v>0</v>
      </c>
      <c r="F11" s="39">
        <f t="shared" si="0"/>
        <v>20000000</v>
      </c>
      <c r="G11" s="22"/>
    </row>
    <row r="12" spans="1:7" s="31" customFormat="1" x14ac:dyDescent="0.25">
      <c r="A12" s="34" t="s">
        <v>6</v>
      </c>
      <c r="B12" s="36">
        <f>SUBTOTAL(109,Table2[Quarter 1])</f>
        <v>5525000</v>
      </c>
      <c r="C12" s="36">
        <f>SUBTOTAL(109,Table2[Quarter 2])</f>
        <v>14150000</v>
      </c>
      <c r="D12" s="36">
        <f>SUBTOTAL(109,Table2[Quarter 3])</f>
        <v>13975000</v>
      </c>
      <c r="E12" s="36">
        <f>SUBTOTAL(109,Table2[Quarter 4])</f>
        <v>1427000</v>
      </c>
      <c r="F12" s="36">
        <f>SUBTOTAL(109,Table2[Total Sales])</f>
        <v>35077000</v>
      </c>
    </row>
    <row r="13" spans="1:7" x14ac:dyDescent="0.25">
      <c r="A13" s="1"/>
      <c r="B13" s="1"/>
      <c r="C13" s="1"/>
      <c r="D13" s="1"/>
      <c r="E13" s="1"/>
      <c r="F13" s="1"/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H18"/>
  <sheetViews>
    <sheetView workbookViewId="0"/>
  </sheetViews>
  <sheetFormatPr defaultRowHeight="13.8" x14ac:dyDescent="0.25"/>
  <cols>
    <col min="1" max="1" width="20.59765625" customWidth="1"/>
    <col min="2" max="6" width="16.59765625" customWidth="1"/>
    <col min="7" max="7" width="19.8984375" customWidth="1"/>
  </cols>
  <sheetData>
    <row r="1" spans="1:8" ht="36.6" x14ac:dyDescent="0.6">
      <c r="A1" s="21" t="s">
        <v>0</v>
      </c>
      <c r="B1" s="18"/>
      <c r="C1" s="18"/>
      <c r="D1" s="18"/>
      <c r="E1" s="18"/>
      <c r="F1" s="18"/>
      <c r="G1" s="16"/>
      <c r="H1" s="16"/>
    </row>
    <row r="2" spans="1:8" ht="27.6" x14ac:dyDescent="0.45">
      <c r="A2" s="20" t="s">
        <v>1</v>
      </c>
      <c r="B2" s="18"/>
      <c r="C2" s="18"/>
      <c r="D2" s="18"/>
      <c r="E2" s="18"/>
      <c r="F2" s="18"/>
      <c r="G2" s="16"/>
      <c r="H2" s="16"/>
    </row>
    <row r="3" spans="1:8" s="23" customFormat="1" ht="14.4" thickBot="1" x14ac:dyDescent="0.3">
      <c r="A3" s="25" t="s">
        <v>15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17</v>
      </c>
    </row>
    <row r="4" spans="1:8" x14ac:dyDescent="0.25">
      <c r="A4" s="24" t="s">
        <v>7</v>
      </c>
      <c r="B4" s="30">
        <v>277750</v>
      </c>
      <c r="C4" s="30"/>
      <c r="D4" s="30"/>
      <c r="E4" s="30"/>
      <c r="F4" s="30">
        <f>SUM(B4:E4)</f>
        <v>277750</v>
      </c>
      <c r="G4" s="22"/>
      <c r="H4" s="17"/>
    </row>
    <row r="5" spans="1:8" x14ac:dyDescent="0.25">
      <c r="A5" s="24" t="s">
        <v>8</v>
      </c>
      <c r="B5" s="30">
        <v>833250</v>
      </c>
      <c r="C5" s="30"/>
      <c r="D5" s="30"/>
      <c r="E5" s="30"/>
      <c r="F5" s="30">
        <f t="shared" ref="F5:F11" si="0">SUM(B5:E5)</f>
        <v>833250</v>
      </c>
      <c r="G5" s="22"/>
      <c r="H5" s="17"/>
    </row>
    <row r="6" spans="1:8" x14ac:dyDescent="0.25">
      <c r="A6" s="24" t="s">
        <v>9</v>
      </c>
      <c r="B6" s="30">
        <v>606000</v>
      </c>
      <c r="C6" s="30"/>
      <c r="D6" s="30"/>
      <c r="E6" s="30"/>
      <c r="F6" s="30">
        <f t="shared" si="0"/>
        <v>606000</v>
      </c>
      <c r="G6" s="22"/>
      <c r="H6" s="17"/>
    </row>
    <row r="7" spans="1:8" x14ac:dyDescent="0.25">
      <c r="A7" s="24" t="s">
        <v>10</v>
      </c>
      <c r="B7" s="30">
        <v>1161500</v>
      </c>
      <c r="C7" s="30"/>
      <c r="D7" s="30"/>
      <c r="E7" s="30"/>
      <c r="F7" s="30">
        <f t="shared" si="0"/>
        <v>1161500</v>
      </c>
      <c r="G7" s="22"/>
      <c r="H7" s="17"/>
    </row>
    <row r="8" spans="1:8" x14ac:dyDescent="0.25">
      <c r="A8" s="24" t="s">
        <v>11</v>
      </c>
      <c r="B8" s="30">
        <v>555500</v>
      </c>
      <c r="C8" s="30"/>
      <c r="D8" s="30"/>
      <c r="E8" s="30"/>
      <c r="F8" s="30">
        <f t="shared" si="0"/>
        <v>555500</v>
      </c>
      <c r="G8" s="22"/>
      <c r="H8" s="17"/>
    </row>
    <row r="9" spans="1:8" x14ac:dyDescent="0.25">
      <c r="A9" s="24" t="s">
        <v>12</v>
      </c>
      <c r="B9" s="30">
        <v>202000</v>
      </c>
      <c r="C9" s="30"/>
      <c r="D9" s="30"/>
      <c r="E9" s="30"/>
      <c r="F9" s="30">
        <f t="shared" si="0"/>
        <v>202000</v>
      </c>
      <c r="G9" s="22"/>
      <c r="H9" s="17"/>
    </row>
    <row r="10" spans="1:8" x14ac:dyDescent="0.25">
      <c r="A10" s="24" t="s">
        <v>16</v>
      </c>
      <c r="B10" s="30">
        <v>9494000</v>
      </c>
      <c r="C10" s="30"/>
      <c r="D10" s="30"/>
      <c r="E10" s="30"/>
      <c r="F10" s="30">
        <f t="shared" si="0"/>
        <v>9494000</v>
      </c>
      <c r="G10" s="22"/>
      <c r="H10" s="17"/>
    </row>
    <row r="11" spans="1:8" x14ac:dyDescent="0.25">
      <c r="A11" s="24" t="s">
        <v>13</v>
      </c>
      <c r="B11" s="30">
        <v>10100000</v>
      </c>
      <c r="C11" s="30"/>
      <c r="D11" s="30"/>
      <c r="E11" s="30"/>
      <c r="F11" s="30">
        <f t="shared" si="0"/>
        <v>10100000</v>
      </c>
      <c r="G11" s="22"/>
      <c r="H11" s="17"/>
    </row>
    <row r="12" spans="1:8" x14ac:dyDescent="0.25">
      <c r="A12" s="34" t="s">
        <v>6</v>
      </c>
      <c r="B12" s="37">
        <f>SUBTOTAL(109,Table5[Quarter 1])</f>
        <v>23230000</v>
      </c>
      <c r="C12" s="37">
        <f>SUBTOTAL(109,Table5[Quarter 2])</f>
        <v>0</v>
      </c>
      <c r="D12" s="37">
        <f>SUBTOTAL(109,Table5[Quarter 3])</f>
        <v>0</v>
      </c>
      <c r="E12" s="37">
        <f>SUBTOTAL(109,Table5[Quarter 4])</f>
        <v>0</v>
      </c>
      <c r="F12" s="37">
        <f>SUBTOTAL(109,Table5[Total Sales])</f>
        <v>23230000</v>
      </c>
      <c r="G12" s="16"/>
      <c r="H12" s="16"/>
    </row>
    <row r="13" spans="1:8" x14ac:dyDescent="0.25">
      <c r="A13" s="16"/>
      <c r="B13" s="16"/>
      <c r="C13" s="16"/>
      <c r="D13" s="16"/>
      <c r="E13" s="16"/>
      <c r="F13" s="16"/>
      <c r="G13" s="16"/>
      <c r="H13" s="16"/>
    </row>
    <row r="14" spans="1:8" ht="16.8" x14ac:dyDescent="0.25">
      <c r="A14" s="19" t="s">
        <v>14</v>
      </c>
      <c r="B14" s="19"/>
      <c r="C14" s="16"/>
      <c r="D14" s="16"/>
      <c r="E14" s="16"/>
      <c r="F14" s="16"/>
    </row>
    <row r="15" spans="1:8" x14ac:dyDescent="0.25">
      <c r="A15" s="24" t="s">
        <v>2</v>
      </c>
      <c r="B15" s="41">
        <v>1.01</v>
      </c>
    </row>
    <row r="16" spans="1:8" x14ac:dyDescent="0.25">
      <c r="A16" s="24" t="s">
        <v>3</v>
      </c>
      <c r="B16" s="41">
        <v>1.03</v>
      </c>
    </row>
    <row r="17" spans="1:2" x14ac:dyDescent="0.25">
      <c r="A17" s="24" t="s">
        <v>4</v>
      </c>
      <c r="B17" s="41">
        <v>1.02</v>
      </c>
    </row>
    <row r="18" spans="1:2" x14ac:dyDescent="0.25">
      <c r="A18" s="24" t="s">
        <v>5</v>
      </c>
      <c r="B18" s="41">
        <v>1.0049999999999999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Summary</vt:lpstr>
      <vt:lpstr>Region 1</vt:lpstr>
      <vt:lpstr>Region 2</vt:lpstr>
      <vt:lpstr>Region 3</vt:lpstr>
      <vt:lpstr>Projections</vt:lpstr>
      <vt:lpstr>Comparison</vt:lpstr>
      <vt:lpstr>Q1_Increase</vt:lpstr>
      <vt:lpstr>Q2_Increase</vt:lpstr>
      <vt:lpstr>Q3_Increase</vt:lpstr>
      <vt:lpstr>Q4_Increase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dcterms:created xsi:type="dcterms:W3CDTF">2018-12-09T18:14:21Z</dcterms:created>
  <dcterms:modified xsi:type="dcterms:W3CDTF">2020-07-23T12:56:55Z</dcterms:modified>
</cp:coreProperties>
</file>